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20730" windowHeight="11700" activeTab="0"/>
  </bookViews>
  <sheets>
    <sheet name="Rittkarusell2013" sheetId="1" r:id="rId1"/>
  </sheets>
  <definedNames/>
  <calcPr fullCalcOnLoad="1"/>
</workbook>
</file>

<file path=xl/sharedStrings.xml><?xml version="1.0" encoding="utf-8"?>
<sst xmlns="http://schemas.openxmlformats.org/spreadsheetml/2006/main" count="447" uniqueCount="246">
  <si>
    <t>M17-29</t>
  </si>
  <si>
    <t>Klasse</t>
  </si>
  <si>
    <t>Klubb</t>
  </si>
  <si>
    <t>S.nr.</t>
  </si>
  <si>
    <t>Høiås</t>
  </si>
  <si>
    <t>Berg</t>
  </si>
  <si>
    <t>Ormtjern</t>
  </si>
  <si>
    <t>Aremark</t>
  </si>
  <si>
    <t>Marius</t>
  </si>
  <si>
    <t>Halden CK</t>
  </si>
  <si>
    <t>Fornavn</t>
  </si>
  <si>
    <t>Etternavn</t>
  </si>
  <si>
    <t>Bekkevold</t>
  </si>
  <si>
    <t>Skiptvet IL</t>
  </si>
  <si>
    <t>Sarpsborg SK</t>
  </si>
  <si>
    <t>K40-49</t>
  </si>
  <si>
    <t>Johansen</t>
  </si>
  <si>
    <t>Bremnes</t>
  </si>
  <si>
    <t>Anne Grethe</t>
  </si>
  <si>
    <t>K50-59</t>
  </si>
  <si>
    <t>Winås</t>
  </si>
  <si>
    <t>Østbygda IL</t>
  </si>
  <si>
    <t>Holt</t>
  </si>
  <si>
    <t>Aleksander</t>
  </si>
  <si>
    <t>Nilsen</t>
  </si>
  <si>
    <t>Disenbroen</t>
  </si>
  <si>
    <t>Moss CK</t>
  </si>
  <si>
    <t>Moen</t>
  </si>
  <si>
    <t>Pedersen</t>
  </si>
  <si>
    <t>Skjeberg CK</t>
  </si>
  <si>
    <t>Larsen</t>
  </si>
  <si>
    <t>Gravdal</t>
  </si>
  <si>
    <t>Jon Magnus</t>
  </si>
  <si>
    <t>Halvorsen</t>
  </si>
  <si>
    <t>Vegard</t>
  </si>
  <si>
    <t>Lie</t>
  </si>
  <si>
    <t>Hauge</t>
  </si>
  <si>
    <t>Almquist</t>
  </si>
  <si>
    <t>Jonas</t>
  </si>
  <si>
    <t>M60-69</t>
  </si>
  <si>
    <t>Mathiesen</t>
  </si>
  <si>
    <t>Bjørn</t>
  </si>
  <si>
    <t>Wichstrøm</t>
  </si>
  <si>
    <t>Espen</t>
  </si>
  <si>
    <t>Bokerød</t>
  </si>
  <si>
    <t>Hansen</t>
  </si>
  <si>
    <t>Idd SK</t>
  </si>
  <si>
    <t>M50-59</t>
  </si>
  <si>
    <t>Bunes</t>
  </si>
  <si>
    <t>Arild</t>
  </si>
  <si>
    <t>Røring</t>
  </si>
  <si>
    <t>Aanon</t>
  </si>
  <si>
    <t>Andersen</t>
  </si>
  <si>
    <t>Fredrikstad SK</t>
  </si>
  <si>
    <t>Olsen</t>
  </si>
  <si>
    <t>Rolf Arne</t>
  </si>
  <si>
    <t>Halden CK/Atomen BIL</t>
  </si>
  <si>
    <t>Jørgensen</t>
  </si>
  <si>
    <t>Tom</t>
  </si>
  <si>
    <t>Steinar</t>
  </si>
  <si>
    <t>Svendsen</t>
  </si>
  <si>
    <t>Lundblad</t>
  </si>
  <si>
    <t>Hagen</t>
  </si>
  <si>
    <t>Jan Simen</t>
  </si>
  <si>
    <t>Karlsen</t>
  </si>
  <si>
    <t>Jørn</t>
  </si>
  <si>
    <t>Kjell</t>
  </si>
  <si>
    <t>Vidar</t>
  </si>
  <si>
    <t>M30-39</t>
  </si>
  <si>
    <t>Lars</t>
  </si>
  <si>
    <t>Morten</t>
  </si>
  <si>
    <t>Anders</t>
  </si>
  <si>
    <t>Frode</t>
  </si>
  <si>
    <t>Kim Atle</t>
  </si>
  <si>
    <t>Haug</t>
  </si>
  <si>
    <t>Øyvind</t>
  </si>
  <si>
    <t>Magnussen</t>
  </si>
  <si>
    <t>Kjøraas</t>
  </si>
  <si>
    <t>CK Øst</t>
  </si>
  <si>
    <t>Høland SK</t>
  </si>
  <si>
    <t>M40-49</t>
  </si>
  <si>
    <t>Thon</t>
  </si>
  <si>
    <t>Jarle</t>
  </si>
  <si>
    <t>Ringdal</t>
  </si>
  <si>
    <t>Aakeberg</t>
  </si>
  <si>
    <t>Ole Henrik</t>
  </si>
  <si>
    <t>Roger</t>
  </si>
  <si>
    <t>Hording</t>
  </si>
  <si>
    <t>Lasse</t>
  </si>
  <si>
    <t>Herstad</t>
  </si>
  <si>
    <t>Nygård</t>
  </si>
  <si>
    <t>Rune</t>
  </si>
  <si>
    <t>Tjernsbekk</t>
  </si>
  <si>
    <t>Lerjemark</t>
  </si>
  <si>
    <t>Tor-Egil</t>
  </si>
  <si>
    <t>Baarstad</t>
  </si>
  <si>
    <t>Per Kristian</t>
  </si>
  <si>
    <t>Øiestad</t>
  </si>
  <si>
    <t>Magnus</t>
  </si>
  <si>
    <t>Solem</t>
  </si>
  <si>
    <t>Erik</t>
  </si>
  <si>
    <t>Buns of steel</t>
  </si>
  <si>
    <t>Ken Ronny</t>
  </si>
  <si>
    <t>Nexans BIL</t>
  </si>
  <si>
    <t>Rossing</t>
  </si>
  <si>
    <t>Schonhowd</t>
  </si>
  <si>
    <t>Hans Arild</t>
  </si>
  <si>
    <t>Audun</t>
  </si>
  <si>
    <t>Henriksen</t>
  </si>
  <si>
    <t>Torben</t>
  </si>
  <si>
    <t>Jensen</t>
  </si>
  <si>
    <t>Arntzen</t>
  </si>
  <si>
    <t>Ketil</t>
  </si>
  <si>
    <t>Ellingsen</t>
  </si>
  <si>
    <t>Ulf</t>
  </si>
  <si>
    <t>Fresenius Kabi BIL</t>
  </si>
  <si>
    <t>Raymond</t>
  </si>
  <si>
    <t>Magne</t>
  </si>
  <si>
    <t>Frydenlund</t>
  </si>
  <si>
    <t>Bøhn</t>
  </si>
  <si>
    <t>Claes Jørgen</t>
  </si>
  <si>
    <t>Ronny</t>
  </si>
  <si>
    <t>Ekeli</t>
  </si>
  <si>
    <t>Finn Jørgen</t>
  </si>
  <si>
    <t>Halden kommune</t>
  </si>
  <si>
    <t>Antall</t>
  </si>
  <si>
    <t>Seedingtid</t>
  </si>
  <si>
    <t>Vinnertider</t>
  </si>
  <si>
    <t>Gjennomsnitt av 3 beste</t>
  </si>
  <si>
    <t>Gjennomsnittlig vinnertid</t>
  </si>
  <si>
    <t>Prosent av vinner</t>
  </si>
  <si>
    <t>Hovland</t>
  </si>
  <si>
    <t>Knut Martin</t>
  </si>
  <si>
    <t>Atle Frang</t>
  </si>
  <si>
    <t>Team Slow Motion</t>
  </si>
  <si>
    <t>Svein-Gunnar</t>
  </si>
  <si>
    <t>Overtråkket Terrengsyk</t>
  </si>
  <si>
    <t xml:space="preserve">Olsen </t>
  </si>
  <si>
    <t xml:space="preserve">Erik   </t>
  </si>
  <si>
    <t>Lund</t>
  </si>
  <si>
    <t>Erlend</t>
  </si>
  <si>
    <t>Team Abaris</t>
  </si>
  <si>
    <t>Holberg</t>
  </si>
  <si>
    <t>Thor-Øivind</t>
  </si>
  <si>
    <t>Grønland</t>
  </si>
  <si>
    <t>Kihl</t>
  </si>
  <si>
    <t>Morten Olay</t>
  </si>
  <si>
    <t>Sparebank 1 Halden</t>
  </si>
  <si>
    <t>Halden Skiklubb</t>
  </si>
  <si>
    <t>Solsvik</t>
  </si>
  <si>
    <t>Dan</t>
  </si>
  <si>
    <t>Kølabonn SK</t>
  </si>
  <si>
    <t>Iversby</t>
  </si>
  <si>
    <t>Remi</t>
  </si>
  <si>
    <t>Gulbrandsen</t>
  </si>
  <si>
    <t>Claus</t>
  </si>
  <si>
    <t>Tveter</t>
  </si>
  <si>
    <t>Jens Kristian</t>
  </si>
  <si>
    <t>Driv</t>
  </si>
  <si>
    <t xml:space="preserve">Rune </t>
  </si>
  <si>
    <t>Saugbrugs BIL/HCK</t>
  </si>
  <si>
    <t>Mellegård</t>
  </si>
  <si>
    <t>Roar</t>
  </si>
  <si>
    <t>Støa</t>
  </si>
  <si>
    <t>Bjørn T.</t>
  </si>
  <si>
    <t>Ole</t>
  </si>
  <si>
    <t>Bredesen</t>
  </si>
  <si>
    <t>Børresen</t>
  </si>
  <si>
    <t>Sjødahl</t>
  </si>
  <si>
    <t>Helge Ronny</t>
  </si>
  <si>
    <t>Paulsen</t>
  </si>
  <si>
    <t>Team Allllrighty</t>
  </si>
  <si>
    <t>Lunde</t>
  </si>
  <si>
    <t>Pål Vidar</t>
  </si>
  <si>
    <t>Gustavsen</t>
  </si>
  <si>
    <t>Soon CK</t>
  </si>
  <si>
    <t>Bjørn-Arild</t>
  </si>
  <si>
    <t>YIT</t>
  </si>
  <si>
    <t>Sigmund</t>
  </si>
  <si>
    <t>Braarud</t>
  </si>
  <si>
    <t>Per Øivind</t>
  </si>
  <si>
    <t>IFE Atomen BIL</t>
  </si>
  <si>
    <t>Huuse</t>
  </si>
  <si>
    <t>Bjørn Vidar</t>
  </si>
  <si>
    <t>Narmo</t>
  </si>
  <si>
    <t>Ole Kristian</t>
  </si>
  <si>
    <t>Minge</t>
  </si>
  <si>
    <t>Lindh</t>
  </si>
  <si>
    <t xml:space="preserve">Vaglen </t>
  </si>
  <si>
    <t>Jens Marius</t>
  </si>
  <si>
    <t>Sven</t>
  </si>
  <si>
    <t>Kruithof</t>
  </si>
  <si>
    <t>Evert</t>
  </si>
  <si>
    <t>Riis Elektro</t>
  </si>
  <si>
    <t>Gundrosen</t>
  </si>
  <si>
    <t>Per-Kristian</t>
  </si>
  <si>
    <t>Bandak BIL</t>
  </si>
  <si>
    <t>Grandahl</t>
  </si>
  <si>
    <t>Christer</t>
  </si>
  <si>
    <t xml:space="preserve">Jon </t>
  </si>
  <si>
    <t>Wolff Nilsen</t>
  </si>
  <si>
    <t>Freddy Andre</t>
  </si>
  <si>
    <t>Killingrød</t>
  </si>
  <si>
    <t>Kristoffer</t>
  </si>
  <si>
    <t>PEAB BIL</t>
  </si>
  <si>
    <t>Bjørknes</t>
  </si>
  <si>
    <t>Johannes</t>
  </si>
  <si>
    <t>Melin</t>
  </si>
  <si>
    <t>Erik Magnus</t>
  </si>
  <si>
    <t>Kirkengen</t>
  </si>
  <si>
    <t>Roald</t>
  </si>
  <si>
    <t>Arvid</t>
  </si>
  <si>
    <t>Eriksen</t>
  </si>
  <si>
    <t>Patrik</t>
  </si>
  <si>
    <t>Øivin</t>
  </si>
  <si>
    <t>Mathisen</t>
  </si>
  <si>
    <t>Henrik</t>
  </si>
  <si>
    <t>K30-39</t>
  </si>
  <si>
    <t>Pettersen</t>
  </si>
  <si>
    <t>Marit Liby</t>
  </si>
  <si>
    <t>Klavestad</t>
  </si>
  <si>
    <t>Watndal</t>
  </si>
  <si>
    <t>Ida</t>
  </si>
  <si>
    <t>Brattås</t>
  </si>
  <si>
    <t>Odd Ingar</t>
  </si>
  <si>
    <t>Borchgrevink</t>
  </si>
  <si>
    <t>Gro</t>
  </si>
  <si>
    <t>Westgaard</t>
  </si>
  <si>
    <t>Kristian</t>
  </si>
  <si>
    <t>Itch/Halden CK</t>
  </si>
  <si>
    <t>Ulsrød</t>
  </si>
  <si>
    <t>Knut</t>
  </si>
  <si>
    <t>Sparebank 1 Østfold</t>
  </si>
  <si>
    <t>Huseby</t>
  </si>
  <si>
    <t>Torhild Grimseth</t>
  </si>
  <si>
    <t>Børje Linhard</t>
  </si>
  <si>
    <t>Drøbak SK</t>
  </si>
  <si>
    <t>Adolfsen</t>
  </si>
  <si>
    <t>Lill Tove</t>
  </si>
  <si>
    <t>Halden CK/Fresenius</t>
  </si>
  <si>
    <t>Heine Antonio</t>
  </si>
  <si>
    <t>Mia</t>
  </si>
  <si>
    <t>Heier</t>
  </si>
  <si>
    <t>Ragnar</t>
  </si>
  <si>
    <t>Østbygda IL - sykkel</t>
  </si>
  <si>
    <t>Seedingutregning HA-karusellen 2013</t>
  </si>
</sst>
</file>

<file path=xl/styles.xml><?xml version="1.0" encoding="utf-8"?>
<styleSheet xmlns="http://schemas.openxmlformats.org/spreadsheetml/2006/main">
  <numFmts count="2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:ss.0;@"/>
    <numFmt numFmtId="173" formatCode="hh:mm:ss.0"/>
    <numFmt numFmtId="174" formatCode="h:mm:ss;@"/>
    <numFmt numFmtId="175" formatCode="hh:mm:ss;@"/>
    <numFmt numFmtId="176" formatCode="[h]:mm:ss;@"/>
    <numFmt numFmtId="177" formatCode="[$-409]h:mm:ss\ AM/PM;@"/>
    <numFmt numFmtId="178" formatCode="[$-414]d\.\ mmmm\ yyyy"/>
    <numFmt numFmtId="179" formatCode="[$-F400]h:mm:ss\ AM/PM"/>
    <numFmt numFmtId="180" formatCode="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46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right" wrapText="1"/>
    </xf>
    <xf numFmtId="46" fontId="5" fillId="0" borderId="0" xfId="0" applyNumberFormat="1" applyFont="1" applyBorder="1" applyAlignment="1" applyProtection="1">
      <alignment/>
      <protection locked="0"/>
    </xf>
    <xf numFmtId="4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 horizontal="right"/>
    </xf>
    <xf numFmtId="21" fontId="5" fillId="0" borderId="0" xfId="0" applyNumberFormat="1" applyFont="1" applyBorder="1" applyAlignment="1" applyProtection="1">
      <alignment/>
      <protection locked="0"/>
    </xf>
    <xf numFmtId="21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46" fontId="4" fillId="0" borderId="0" xfId="0" applyNumberFormat="1" applyFont="1" applyBorder="1" applyAlignment="1">
      <alignment/>
    </xf>
    <xf numFmtId="21" fontId="4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right"/>
    </xf>
    <xf numFmtId="21" fontId="4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21" fontId="5" fillId="0" borderId="0" xfId="0" applyNumberFormat="1" applyFont="1" applyFill="1" applyBorder="1" applyAlignment="1">
      <alignment horizontal="right"/>
    </xf>
    <xf numFmtId="46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75" fontId="5" fillId="0" borderId="0" xfId="0" applyNumberFormat="1" applyFont="1" applyFill="1" applyBorder="1" applyAlignment="1">
      <alignment horizontal="right"/>
    </xf>
    <xf numFmtId="174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6" fontId="4" fillId="0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/>
    </xf>
    <xf numFmtId="21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5" fontId="6" fillId="0" borderId="0" xfId="0" applyNumberFormat="1" applyFont="1" applyFill="1" applyBorder="1" applyAlignment="1" applyProtection="1">
      <alignment horizontal="right" vertical="top"/>
      <protection/>
    </xf>
    <xf numFmtId="175" fontId="5" fillId="0" borderId="0" xfId="0" applyNumberFormat="1" applyFont="1" applyFill="1" applyBorder="1" applyAlignment="1" applyProtection="1">
      <alignment horizontal="right"/>
      <protection locked="0"/>
    </xf>
    <xf numFmtId="2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21" fontId="5" fillId="0" borderId="0" xfId="0" applyNumberFormat="1" applyFont="1" applyFill="1" applyBorder="1" applyAlignment="1">
      <alignment/>
    </xf>
    <xf numFmtId="21" fontId="43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13" borderId="0" xfId="0" applyFont="1" applyFill="1" applyBorder="1" applyAlignment="1">
      <alignment/>
    </xf>
    <xf numFmtId="0" fontId="5" fillId="10" borderId="0" xfId="0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46" fontId="5" fillId="33" borderId="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21" fontId="5" fillId="33" borderId="0" xfId="0" applyNumberFormat="1" applyFont="1" applyFill="1" applyBorder="1" applyAlignment="1">
      <alignment/>
    </xf>
    <xf numFmtId="21" fontId="5" fillId="33" borderId="0" xfId="0" applyNumberFormat="1" applyFont="1" applyFill="1" applyBorder="1" applyAlignment="1">
      <alignment horizontal="right"/>
    </xf>
    <xf numFmtId="0" fontId="4" fillId="7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46" fontId="6" fillId="0" borderId="0" xfId="0" applyNumberFormat="1" applyFont="1" applyFill="1" applyBorder="1" applyAlignment="1" applyProtection="1">
      <alignment horizontal="right" vertical="top"/>
      <protection/>
    </xf>
    <xf numFmtId="2" fontId="5" fillId="0" borderId="0" xfId="0" applyNumberFormat="1" applyFont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5" fillId="16" borderId="0" xfId="0" applyFont="1" applyFill="1" applyBorder="1" applyAlignment="1">
      <alignment horizontal="center"/>
    </xf>
  </cellXfs>
  <cellStyles count="44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Tittel" xfId="48"/>
    <cellStyle name="Totalt" xfId="49"/>
    <cellStyle name="Utdata" xfId="50"/>
    <cellStyle name="Uthevingsfarge1" xfId="51"/>
    <cellStyle name="Uthevingsfarge2" xfId="52"/>
    <cellStyle name="Uthevingsfarge3" xfId="53"/>
    <cellStyle name="Uthevingsfarge4" xfId="54"/>
    <cellStyle name="Uthevingsfarge5" xfId="55"/>
    <cellStyle name="Uthevingsfarge6" xfId="56"/>
    <cellStyle name="Varselteks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70" sqref="P70"/>
    </sheetView>
  </sheetViews>
  <sheetFormatPr defaultColWidth="9.140625" defaultRowHeight="12.75"/>
  <cols>
    <col min="1" max="1" width="7.00390625" style="2" customWidth="1"/>
    <col min="2" max="2" width="6.00390625" style="11" customWidth="1"/>
    <col min="3" max="3" width="11.421875" style="3" customWidth="1"/>
    <col min="4" max="4" width="12.57421875" style="1" customWidth="1"/>
    <col min="5" max="5" width="16.28125" style="1" customWidth="1"/>
    <col min="6" max="6" width="8.140625" style="16" customWidth="1"/>
    <col min="7" max="7" width="8.140625" style="32" customWidth="1"/>
    <col min="8" max="8" width="8.57421875" style="25" customWidth="1"/>
    <col min="9" max="10" width="8.00390625" style="23" customWidth="1"/>
    <col min="11" max="14" width="9.140625" style="1" customWidth="1"/>
    <col min="15" max="15" width="17.7109375" style="1" bestFit="1" customWidth="1"/>
    <col min="16" max="16" width="11.7109375" style="1" customWidth="1"/>
    <col min="17" max="16384" width="9.140625" style="1" customWidth="1"/>
  </cols>
  <sheetData>
    <row r="1" spans="1:15" ht="23.25">
      <c r="A1" s="75" t="s">
        <v>245</v>
      </c>
      <c r="K1" s="79" t="s">
        <v>127</v>
      </c>
      <c r="L1" s="79"/>
      <c r="M1" s="79"/>
      <c r="N1" s="79"/>
      <c r="O1" s="65" t="s">
        <v>129</v>
      </c>
    </row>
    <row r="2" spans="11:15" ht="12">
      <c r="K2" s="25">
        <v>0.04784722222222223</v>
      </c>
      <c r="L2" s="60">
        <v>0.04921296296296296</v>
      </c>
      <c r="M2" s="25">
        <v>0.04608796296296296</v>
      </c>
      <c r="N2" s="25">
        <v>0.053182870370370366</v>
      </c>
      <c r="O2" s="25">
        <f>AVERAGE(K2:N2)</f>
        <v>0.04908275462962963</v>
      </c>
    </row>
    <row r="3" spans="11:15" ht="11.25">
      <c r="K3" s="77">
        <v>0.73</v>
      </c>
      <c r="L3" s="78">
        <v>1.01</v>
      </c>
      <c r="M3" s="77">
        <v>1</v>
      </c>
      <c r="N3" s="77">
        <v>1.28</v>
      </c>
      <c r="O3" s="25"/>
    </row>
    <row r="4" spans="1:16" ht="11.25">
      <c r="A4" s="67" t="s">
        <v>1</v>
      </c>
      <c r="B4" s="68" t="s">
        <v>3</v>
      </c>
      <c r="C4" s="69" t="s">
        <v>11</v>
      </c>
      <c r="D4" s="63" t="s">
        <v>10</v>
      </c>
      <c r="E4" s="63" t="s">
        <v>2</v>
      </c>
      <c r="F4" s="70" t="s">
        <v>4</v>
      </c>
      <c r="G4" s="71" t="s">
        <v>6</v>
      </c>
      <c r="H4" s="72" t="s">
        <v>5</v>
      </c>
      <c r="I4" s="73" t="s">
        <v>7</v>
      </c>
      <c r="J4" s="73" t="s">
        <v>125</v>
      </c>
      <c r="K4" s="66" t="s">
        <v>130</v>
      </c>
      <c r="L4" s="66" t="s">
        <v>130</v>
      </c>
      <c r="M4" s="66" t="s">
        <v>130</v>
      </c>
      <c r="N4" s="66" t="s">
        <v>130</v>
      </c>
      <c r="O4" s="64" t="s">
        <v>128</v>
      </c>
      <c r="P4" s="74" t="s">
        <v>126</v>
      </c>
    </row>
    <row r="5" spans="1:16" s="17" customFormat="1" ht="11.25">
      <c r="A5" s="37" t="s">
        <v>80</v>
      </c>
      <c r="B5" s="41">
        <v>155</v>
      </c>
      <c r="C5" s="40" t="s">
        <v>27</v>
      </c>
      <c r="D5" s="18" t="s">
        <v>240</v>
      </c>
      <c r="E5" s="18" t="s">
        <v>29</v>
      </c>
      <c r="F5" s="54">
        <v>0.049918981481481474</v>
      </c>
      <c r="G5" s="38"/>
      <c r="H5" s="38">
        <v>0.04611111111111111</v>
      </c>
      <c r="I5" s="38">
        <v>0.0537037037037037</v>
      </c>
      <c r="J5" s="62">
        <f aca="true" t="shared" si="0" ref="J5:J36">COUNT(F5:I5)</f>
        <v>3</v>
      </c>
      <c r="K5" s="61">
        <f aca="true" t="shared" si="1" ref="K5:K36">IF(F5="","",((F5/$K$2)^$K$3)*100)</f>
        <v>103.14271514897375</v>
      </c>
      <c r="L5" s="61">
        <f aca="true" t="shared" si="2" ref="L5:L36">IF(G5="","",((G5/$L$2)^$L$3)*100)</f>
      </c>
      <c r="M5" s="61">
        <f aca="true" t="shared" si="3" ref="M5:M36">IF(H5="","",((H5/$M$2)^$M$3)*100)</f>
        <v>100.05022601707685</v>
      </c>
      <c r="N5" s="61">
        <f aca="true" t="shared" si="4" ref="N5:N36">IF(I5="","",((I5/$N$2)^$N$3)*100)</f>
        <v>101.25525109810398</v>
      </c>
      <c r="O5" s="17">
        <f aca="true" t="shared" si="5" ref="O5:O36">(SMALL(K5:N5,1)+SMALL(K5:N5,2)+SMALL(K5:N5,3))/3</f>
        <v>101.4827307547182</v>
      </c>
      <c r="P5" s="59">
        <f aca="true" t="shared" si="6" ref="P5:P36">$O$2*O5/100</f>
        <v>0.04981051972778602</v>
      </c>
    </row>
    <row r="6" spans="1:18" s="17" customFormat="1" ht="11.25">
      <c r="A6" s="37" t="s">
        <v>68</v>
      </c>
      <c r="B6" s="8">
        <v>122</v>
      </c>
      <c r="C6" s="21" t="s">
        <v>77</v>
      </c>
      <c r="D6" s="9" t="s">
        <v>67</v>
      </c>
      <c r="E6" s="9"/>
      <c r="F6" s="53">
        <v>0.05142361111111111</v>
      </c>
      <c r="G6" s="42">
        <v>0.04988425925925926</v>
      </c>
      <c r="H6" s="38">
        <v>0.04783564814814815</v>
      </c>
      <c r="I6" s="42">
        <v>0.05478009259259259</v>
      </c>
      <c r="J6" s="62">
        <f t="shared" si="0"/>
        <v>4</v>
      </c>
      <c r="K6" s="61">
        <f t="shared" si="1"/>
        <v>105.40307083658982</v>
      </c>
      <c r="L6" s="61">
        <f t="shared" si="2"/>
        <v>101.37779815333363</v>
      </c>
      <c r="M6" s="61">
        <f t="shared" si="3"/>
        <v>103.79206428930186</v>
      </c>
      <c r="N6" s="61">
        <f t="shared" si="4"/>
        <v>103.86022655224491</v>
      </c>
      <c r="O6" s="17">
        <f t="shared" si="5"/>
        <v>103.01002966496014</v>
      </c>
      <c r="P6" s="59">
        <f t="shared" si="6"/>
        <v>0.05056016010436108</v>
      </c>
      <c r="R6" s="59"/>
    </row>
    <row r="7" spans="1:18" s="17" customFormat="1" ht="11.25">
      <c r="A7" s="37" t="s">
        <v>47</v>
      </c>
      <c r="B7" s="52">
        <v>190</v>
      </c>
      <c r="C7" s="40" t="s">
        <v>81</v>
      </c>
      <c r="D7" s="17" t="s">
        <v>82</v>
      </c>
      <c r="E7" s="17" t="s">
        <v>13</v>
      </c>
      <c r="F7" s="42">
        <v>0.050914351851851856</v>
      </c>
      <c r="G7" s="42">
        <v>0.04994212962962963</v>
      </c>
      <c r="H7" s="38">
        <v>0.047824074074074074</v>
      </c>
      <c r="I7" s="42">
        <v>0.05478009259259259</v>
      </c>
      <c r="J7" s="62">
        <f t="shared" si="0"/>
        <v>4</v>
      </c>
      <c r="K7" s="61">
        <f t="shared" si="1"/>
        <v>104.64005216172589</v>
      </c>
      <c r="L7" s="61">
        <f t="shared" si="2"/>
        <v>101.49658257308569</v>
      </c>
      <c r="M7" s="61">
        <f t="shared" si="3"/>
        <v>103.76695128076344</v>
      </c>
      <c r="N7" s="61">
        <f t="shared" si="4"/>
        <v>103.86022655224491</v>
      </c>
      <c r="O7" s="17">
        <f t="shared" si="5"/>
        <v>103.04125346869802</v>
      </c>
      <c r="P7" s="59">
        <f t="shared" si="6"/>
        <v>0.05057548560733578</v>
      </c>
      <c r="R7" s="59"/>
    </row>
    <row r="8" spans="1:18" s="17" customFormat="1" ht="11.25">
      <c r="A8" s="37" t="s">
        <v>68</v>
      </c>
      <c r="B8" s="8">
        <v>132</v>
      </c>
      <c r="C8" s="21" t="s">
        <v>44</v>
      </c>
      <c r="D8" s="9" t="s">
        <v>72</v>
      </c>
      <c r="E8" s="56" t="s">
        <v>9</v>
      </c>
      <c r="F8" s="55">
        <v>0.05142361111111111</v>
      </c>
      <c r="G8" s="55">
        <v>0.04990740740740741</v>
      </c>
      <c r="H8" s="55"/>
      <c r="I8" s="55">
        <v>0.054953703703703706</v>
      </c>
      <c r="J8" s="62">
        <f t="shared" si="0"/>
        <v>3</v>
      </c>
      <c r="K8" s="61">
        <f t="shared" si="1"/>
        <v>105.40307083658982</v>
      </c>
      <c r="L8" s="61">
        <f t="shared" si="2"/>
        <v>101.42531175596285</v>
      </c>
      <c r="M8" s="61">
        <f t="shared" si="3"/>
      </c>
      <c r="N8" s="61">
        <f t="shared" si="4"/>
        <v>104.28173520503239</v>
      </c>
      <c r="O8" s="17">
        <f t="shared" si="5"/>
        <v>103.70337259919502</v>
      </c>
      <c r="P8" s="59">
        <f t="shared" si="6"/>
        <v>0.050900471915513466</v>
      </c>
      <c r="R8" s="59"/>
    </row>
    <row r="9" spans="1:18" s="17" customFormat="1" ht="11.25">
      <c r="A9" s="37" t="s">
        <v>80</v>
      </c>
      <c r="B9" s="41">
        <v>39</v>
      </c>
      <c r="C9" s="40" t="s">
        <v>16</v>
      </c>
      <c r="D9" s="18" t="s">
        <v>235</v>
      </c>
      <c r="E9" s="18" t="s">
        <v>236</v>
      </c>
      <c r="F9" s="54"/>
      <c r="G9" s="38">
        <v>0.05167824074074074</v>
      </c>
      <c r="H9" s="38">
        <v>0.04784722222222223</v>
      </c>
      <c r="I9" s="38">
        <v>0.054733796296296294</v>
      </c>
      <c r="J9" s="62">
        <f t="shared" si="0"/>
        <v>3</v>
      </c>
      <c r="K9" s="61">
        <f t="shared" si="1"/>
      </c>
      <c r="L9" s="61">
        <f t="shared" si="2"/>
        <v>105.06074822417541</v>
      </c>
      <c r="M9" s="61">
        <f t="shared" si="3"/>
        <v>103.8171772978403</v>
      </c>
      <c r="N9" s="61">
        <f t="shared" si="4"/>
        <v>103.74788735305118</v>
      </c>
      <c r="O9" s="17">
        <f t="shared" si="5"/>
        <v>104.20860429168897</v>
      </c>
      <c r="P9" s="59">
        <f t="shared" si="6"/>
        <v>0.051148453547451386</v>
      </c>
      <c r="R9" s="59"/>
    </row>
    <row r="10" spans="1:16" s="17" customFormat="1" ht="11.25">
      <c r="A10" s="37" t="s">
        <v>80</v>
      </c>
      <c r="B10" s="41">
        <v>182</v>
      </c>
      <c r="C10" s="40" t="s">
        <v>223</v>
      </c>
      <c r="D10" s="18" t="s">
        <v>224</v>
      </c>
      <c r="E10" s="18" t="s">
        <v>21</v>
      </c>
      <c r="F10" s="54">
        <v>0.05393518518518519</v>
      </c>
      <c r="G10" s="38">
        <v>0.05178240740740741</v>
      </c>
      <c r="H10" s="38">
        <v>0.04902777777777778</v>
      </c>
      <c r="I10" s="38">
        <v>0.05480324074074074</v>
      </c>
      <c r="J10" s="62">
        <f t="shared" si="0"/>
        <v>4</v>
      </c>
      <c r="K10" s="61">
        <f t="shared" si="1"/>
        <v>109.13681475748388</v>
      </c>
      <c r="L10" s="61">
        <f t="shared" si="2"/>
        <v>105.2746366496724</v>
      </c>
      <c r="M10" s="61">
        <f t="shared" si="3"/>
        <v>106.37870416875943</v>
      </c>
      <c r="N10" s="61">
        <f t="shared" si="4"/>
        <v>103.91640612286149</v>
      </c>
      <c r="O10" s="17">
        <f t="shared" si="5"/>
        <v>105.18991564709778</v>
      </c>
      <c r="P10" s="59">
        <f t="shared" si="6"/>
        <v>0.051630108192179384</v>
      </c>
    </row>
    <row r="11" spans="1:16" s="17" customFormat="1" ht="11.25">
      <c r="A11" s="37" t="s">
        <v>80</v>
      </c>
      <c r="B11" s="41">
        <v>153</v>
      </c>
      <c r="C11" s="40" t="s">
        <v>84</v>
      </c>
      <c r="D11" s="18" t="s">
        <v>85</v>
      </c>
      <c r="E11" s="18" t="s">
        <v>14</v>
      </c>
      <c r="F11" s="54">
        <v>0.05319444444444444</v>
      </c>
      <c r="G11" s="38">
        <v>0.052314814814814814</v>
      </c>
      <c r="H11" s="38"/>
      <c r="I11" s="38">
        <v>0.05479166666666666</v>
      </c>
      <c r="J11" s="62">
        <f t="shared" si="0"/>
        <v>3</v>
      </c>
      <c r="K11" s="61">
        <f t="shared" si="1"/>
        <v>108.04059564067572</v>
      </c>
      <c r="L11" s="61">
        <f t="shared" si="2"/>
        <v>106.36791117140186</v>
      </c>
      <c r="M11" s="61">
        <f t="shared" si="3"/>
      </c>
      <c r="N11" s="61">
        <f t="shared" si="4"/>
        <v>103.88831550684556</v>
      </c>
      <c r="O11" s="17">
        <f t="shared" si="5"/>
        <v>106.09894077297436</v>
      </c>
      <c r="P11" s="59">
        <f t="shared" si="6"/>
        <v>0.05207628276423508</v>
      </c>
    </row>
    <row r="12" spans="1:16" s="17" customFormat="1" ht="11.25">
      <c r="A12" s="37" t="s">
        <v>80</v>
      </c>
      <c r="B12" s="8">
        <v>150</v>
      </c>
      <c r="C12" s="21" t="s">
        <v>74</v>
      </c>
      <c r="D12" s="9" t="s">
        <v>75</v>
      </c>
      <c r="E12" s="9" t="s">
        <v>26</v>
      </c>
      <c r="F12" s="53">
        <v>0.05319444444444444</v>
      </c>
      <c r="G12" s="42"/>
      <c r="H12" s="38">
        <v>0.04935185185185185</v>
      </c>
      <c r="I12" s="42">
        <v>0.05478009259259259</v>
      </c>
      <c r="J12" s="62">
        <f t="shared" si="0"/>
        <v>3</v>
      </c>
      <c r="K12" s="61">
        <f t="shared" si="1"/>
        <v>108.04059564067572</v>
      </c>
      <c r="L12" s="61">
        <f t="shared" si="2"/>
      </c>
      <c r="M12" s="61">
        <f t="shared" si="3"/>
        <v>107.08186840783524</v>
      </c>
      <c r="N12" s="61">
        <f t="shared" si="4"/>
        <v>103.86022655224491</v>
      </c>
      <c r="O12" s="17">
        <f t="shared" si="5"/>
        <v>106.32756353358529</v>
      </c>
      <c r="P12" s="59">
        <f t="shared" si="6"/>
        <v>0.05218849711285323</v>
      </c>
    </row>
    <row r="13" spans="1:16" s="17" customFormat="1" ht="11.25">
      <c r="A13" s="17" t="s">
        <v>47</v>
      </c>
      <c r="B13" s="17">
        <v>189</v>
      </c>
      <c r="C13" s="17" t="s">
        <v>48</v>
      </c>
      <c r="D13" s="17" t="s">
        <v>49</v>
      </c>
      <c r="E13" s="17" t="s">
        <v>9</v>
      </c>
      <c r="F13" s="59">
        <v>0.05259259259259259</v>
      </c>
      <c r="G13" s="59">
        <v>0.0527199074074074</v>
      </c>
      <c r="H13" s="59">
        <v>0.04971064814814815</v>
      </c>
      <c r="I13" s="59">
        <v>0.05527777777777778</v>
      </c>
      <c r="J13" s="62">
        <f t="shared" si="0"/>
        <v>4</v>
      </c>
      <c r="K13" s="61">
        <f t="shared" si="1"/>
        <v>107.14688035010349</v>
      </c>
      <c r="L13" s="61">
        <f t="shared" si="2"/>
        <v>107.19982508039463</v>
      </c>
      <c r="M13" s="61">
        <f t="shared" si="3"/>
        <v>107.86037167252638</v>
      </c>
      <c r="N13" s="61">
        <f t="shared" si="4"/>
        <v>105.06954875150247</v>
      </c>
      <c r="O13" s="17">
        <f t="shared" si="5"/>
        <v>106.47208472733354</v>
      </c>
      <c r="P13" s="59">
        <f t="shared" si="6"/>
        <v>0.052259432095768485</v>
      </c>
    </row>
    <row r="14" spans="1:16" s="17" customFormat="1" ht="11.25">
      <c r="A14" s="37" t="s">
        <v>80</v>
      </c>
      <c r="B14" s="52">
        <v>151</v>
      </c>
      <c r="C14" s="40" t="s">
        <v>220</v>
      </c>
      <c r="D14" s="17" t="s">
        <v>117</v>
      </c>
      <c r="E14" s="17" t="s">
        <v>14</v>
      </c>
      <c r="F14" s="42">
        <v>0.05181712962962962</v>
      </c>
      <c r="G14" s="42">
        <v>0.05267361111111111</v>
      </c>
      <c r="H14" s="38">
        <v>0.04900462962962963</v>
      </c>
      <c r="I14" s="43">
        <v>0.05681712962962963</v>
      </c>
      <c r="J14" s="62">
        <f t="shared" si="0"/>
        <v>4</v>
      </c>
      <c r="K14" s="61">
        <f t="shared" si="1"/>
        <v>105.99127931638827</v>
      </c>
      <c r="L14" s="61">
        <f t="shared" si="2"/>
        <v>107.10474596048624</v>
      </c>
      <c r="M14" s="61">
        <f t="shared" si="3"/>
        <v>106.32847815168256</v>
      </c>
      <c r="N14" s="61">
        <f t="shared" si="4"/>
        <v>108.82924617458391</v>
      </c>
      <c r="O14" s="17">
        <f t="shared" si="5"/>
        <v>106.47483447618568</v>
      </c>
      <c r="P14" s="59">
        <f t="shared" si="6"/>
        <v>0.052260781748250516</v>
      </c>
    </row>
    <row r="15" spans="1:16" s="17" customFormat="1" ht="11.25">
      <c r="A15" s="37" t="s">
        <v>0</v>
      </c>
      <c r="B15" s="52">
        <v>109</v>
      </c>
      <c r="C15" s="40" t="s">
        <v>35</v>
      </c>
      <c r="D15" s="17" t="s">
        <v>216</v>
      </c>
      <c r="E15" s="17" t="s">
        <v>79</v>
      </c>
      <c r="F15" s="42">
        <v>0.052708333333333336</v>
      </c>
      <c r="G15" s="42">
        <v>0.04986111111111111</v>
      </c>
      <c r="H15" s="38">
        <v>0.052245370370370366</v>
      </c>
      <c r="I15" s="42"/>
      <c r="J15" s="62">
        <f t="shared" si="0"/>
        <v>3</v>
      </c>
      <c r="K15" s="61">
        <f t="shared" si="1"/>
        <v>107.31896223022346</v>
      </c>
      <c r="L15" s="61">
        <f t="shared" si="2"/>
        <v>101.3302847711847</v>
      </c>
      <c r="M15" s="61">
        <f t="shared" si="3"/>
        <v>113.36012054244098</v>
      </c>
      <c r="N15" s="61">
        <f t="shared" si="4"/>
      </c>
      <c r="O15" s="17">
        <f t="shared" si="5"/>
        <v>107.33645584794971</v>
      </c>
      <c r="P15" s="59">
        <f t="shared" si="6"/>
        <v>0.0526836892519899</v>
      </c>
    </row>
    <row r="16" spans="1:16" s="17" customFormat="1" ht="11.25">
      <c r="A16" s="37" t="s">
        <v>68</v>
      </c>
      <c r="B16" s="8">
        <v>124</v>
      </c>
      <c r="C16" s="21" t="s">
        <v>37</v>
      </c>
      <c r="D16" s="9" t="s">
        <v>38</v>
      </c>
      <c r="E16" s="9" t="s">
        <v>29</v>
      </c>
      <c r="F16" s="53">
        <v>0.055231481481481486</v>
      </c>
      <c r="G16" s="42">
        <v>0.05268518518518519</v>
      </c>
      <c r="H16" s="38">
        <v>0.04951388888888889</v>
      </c>
      <c r="I16" s="42">
        <v>0.056747685185185186</v>
      </c>
      <c r="J16" s="62">
        <f t="shared" si="0"/>
        <v>4</v>
      </c>
      <c r="K16" s="61">
        <f t="shared" si="1"/>
        <v>111.045476694718</v>
      </c>
      <c r="L16" s="61">
        <f t="shared" si="2"/>
        <v>107.12851566214738</v>
      </c>
      <c r="M16" s="61">
        <f t="shared" si="3"/>
        <v>107.43345052737318</v>
      </c>
      <c r="N16" s="61">
        <f t="shared" si="4"/>
        <v>108.65901485458853</v>
      </c>
      <c r="O16" s="17">
        <f t="shared" si="5"/>
        <v>107.74032701470303</v>
      </c>
      <c r="P16" s="59">
        <f t="shared" si="6"/>
        <v>0.05288192034578725</v>
      </c>
    </row>
    <row r="17" spans="1:16" s="17" customFormat="1" ht="11.25">
      <c r="A17" s="37" t="s">
        <v>0</v>
      </c>
      <c r="B17" s="41">
        <v>106</v>
      </c>
      <c r="C17" s="40" t="s">
        <v>27</v>
      </c>
      <c r="D17" s="18" t="s">
        <v>23</v>
      </c>
      <c r="E17" s="18" t="s">
        <v>13</v>
      </c>
      <c r="F17" s="54">
        <v>0.05679398148148148</v>
      </c>
      <c r="G17" s="42">
        <v>0.054224537037037036</v>
      </c>
      <c r="H17" s="38">
        <v>0.050219907407407414</v>
      </c>
      <c r="I17" s="42">
        <v>0.055219907407407405</v>
      </c>
      <c r="J17" s="62">
        <f t="shared" si="0"/>
        <v>4</v>
      </c>
      <c r="K17" s="61">
        <f t="shared" si="1"/>
        <v>113.33010145446816</v>
      </c>
      <c r="L17" s="61">
        <f t="shared" si="2"/>
        <v>110.29034691033206</v>
      </c>
      <c r="M17" s="61">
        <f t="shared" si="3"/>
        <v>108.96534404821698</v>
      </c>
      <c r="N17" s="61">
        <f t="shared" si="4"/>
        <v>104.92877267747933</v>
      </c>
      <c r="O17" s="17">
        <f t="shared" si="5"/>
        <v>108.06148787867612</v>
      </c>
      <c r="P17" s="59">
        <f t="shared" si="6"/>
        <v>0.05303955494461757</v>
      </c>
    </row>
    <row r="18" spans="1:16" s="17" customFormat="1" ht="11.25">
      <c r="A18" s="37" t="s">
        <v>0</v>
      </c>
      <c r="B18" s="8">
        <v>214</v>
      </c>
      <c r="C18" s="21" t="s">
        <v>227</v>
      </c>
      <c r="D18" s="9" t="s">
        <v>228</v>
      </c>
      <c r="E18" s="9" t="s">
        <v>229</v>
      </c>
      <c r="F18" s="53">
        <v>0.056226851851851854</v>
      </c>
      <c r="G18" s="42">
        <v>0.05267361111111111</v>
      </c>
      <c r="H18" s="38">
        <v>0.05043981481481482</v>
      </c>
      <c r="I18" s="42">
        <v>0.05684027777777778</v>
      </c>
      <c r="J18" s="62">
        <f t="shared" si="0"/>
        <v>4</v>
      </c>
      <c r="K18" s="61">
        <f t="shared" si="1"/>
        <v>112.50285348028267</v>
      </c>
      <c r="L18" s="61">
        <f t="shared" si="2"/>
        <v>107.10474596048624</v>
      </c>
      <c r="M18" s="61">
        <f t="shared" si="3"/>
        <v>109.44249121044703</v>
      </c>
      <c r="N18" s="61">
        <f t="shared" si="4"/>
        <v>108.8860028988923</v>
      </c>
      <c r="O18" s="17">
        <f t="shared" si="5"/>
        <v>108.47774668994185</v>
      </c>
      <c r="P18" s="59">
        <f t="shared" si="6"/>
        <v>0.05324386623557534</v>
      </c>
    </row>
    <row r="19" spans="1:16" s="17" customFormat="1" ht="11.25">
      <c r="A19" s="37" t="s">
        <v>68</v>
      </c>
      <c r="B19" s="41">
        <v>144</v>
      </c>
      <c r="C19" s="40" t="s">
        <v>12</v>
      </c>
      <c r="D19" s="18" t="s">
        <v>8</v>
      </c>
      <c r="E19" s="18" t="s">
        <v>9</v>
      </c>
      <c r="F19" s="54">
        <v>0.0603125</v>
      </c>
      <c r="G19" s="38">
        <v>0.0519212962962963</v>
      </c>
      <c r="H19" s="38">
        <v>0.05785879629629629</v>
      </c>
      <c r="I19" s="38">
        <v>0.055</v>
      </c>
      <c r="J19" s="62">
        <f t="shared" si="0"/>
        <v>4</v>
      </c>
      <c r="K19" s="61">
        <f t="shared" si="1"/>
        <v>118.41369650440694</v>
      </c>
      <c r="L19" s="61">
        <f t="shared" si="2"/>
        <v>105.55982790857163</v>
      </c>
      <c r="M19" s="61">
        <f t="shared" si="3"/>
        <v>125.53992968357608</v>
      </c>
      <c r="N19" s="61">
        <f t="shared" si="4"/>
        <v>104.39420054721596</v>
      </c>
      <c r="O19" s="17">
        <f t="shared" si="5"/>
        <v>109.45590832006485</v>
      </c>
      <c r="P19" s="59">
        <f t="shared" si="6"/>
        <v>0.0537239749083698</v>
      </c>
    </row>
    <row r="20" spans="1:16" s="17" customFormat="1" ht="11.25">
      <c r="A20" s="37" t="s">
        <v>80</v>
      </c>
      <c r="B20" s="41">
        <v>169</v>
      </c>
      <c r="C20" s="40" t="s">
        <v>27</v>
      </c>
      <c r="D20" s="18" t="s">
        <v>211</v>
      </c>
      <c r="E20" s="18" t="s">
        <v>29</v>
      </c>
      <c r="F20" s="54">
        <v>0.05762731481481481</v>
      </c>
      <c r="G20" s="38">
        <v>0.053807870370370374</v>
      </c>
      <c r="H20" s="38">
        <v>0.05032407407407408</v>
      </c>
      <c r="I20" s="38">
        <v>0.05728009259259259</v>
      </c>
      <c r="J20" s="62">
        <f t="shared" si="0"/>
        <v>4</v>
      </c>
      <c r="K20" s="61">
        <f t="shared" si="1"/>
        <v>114.54161636491831</v>
      </c>
      <c r="L20" s="61">
        <f t="shared" si="2"/>
        <v>109.43442320717965</v>
      </c>
      <c r="M20" s="61">
        <f t="shared" si="3"/>
        <v>109.19136112506278</v>
      </c>
      <c r="N20" s="61">
        <f t="shared" si="4"/>
        <v>109.96560824579937</v>
      </c>
      <c r="O20" s="17">
        <f t="shared" si="5"/>
        <v>109.5304641926806</v>
      </c>
      <c r="P20" s="59">
        <f t="shared" si="6"/>
        <v>0.05376056898438776</v>
      </c>
    </row>
    <row r="21" spans="1:16" s="17" customFormat="1" ht="11.25">
      <c r="A21" s="37" t="s">
        <v>68</v>
      </c>
      <c r="B21" s="41">
        <v>131</v>
      </c>
      <c r="C21" s="40" t="s">
        <v>60</v>
      </c>
      <c r="D21" s="18" t="s">
        <v>73</v>
      </c>
      <c r="E21" s="18" t="s">
        <v>9</v>
      </c>
      <c r="F21" s="54">
        <v>0.05834490740740741</v>
      </c>
      <c r="G21" s="38">
        <v>0.053912037037037036</v>
      </c>
      <c r="H21" s="38">
        <v>0.05168981481481482</v>
      </c>
      <c r="I21" s="38">
        <v>0.05701388888888889</v>
      </c>
      <c r="J21" s="62">
        <f t="shared" si="0"/>
        <v>4</v>
      </c>
      <c r="K21" s="61">
        <f t="shared" si="1"/>
        <v>115.58107896772137</v>
      </c>
      <c r="L21" s="61">
        <f t="shared" si="2"/>
        <v>109.64839793928924</v>
      </c>
      <c r="M21" s="61">
        <f t="shared" si="3"/>
        <v>112.1546961325967</v>
      </c>
      <c r="N21" s="61">
        <f t="shared" si="4"/>
        <v>109.31188450560738</v>
      </c>
      <c r="O21" s="17">
        <f t="shared" si="5"/>
        <v>110.3716595258311</v>
      </c>
      <c r="P21" s="59">
        <f t="shared" si="6"/>
        <v>0.054173450825713926</v>
      </c>
    </row>
    <row r="22" spans="1:16" s="17" customFormat="1" ht="11.25">
      <c r="A22" s="37" t="s">
        <v>80</v>
      </c>
      <c r="B22" s="52">
        <v>200</v>
      </c>
      <c r="C22" s="40" t="s">
        <v>113</v>
      </c>
      <c r="D22" s="17" t="s">
        <v>114</v>
      </c>
      <c r="E22" s="17" t="s">
        <v>9</v>
      </c>
      <c r="F22" s="42">
        <v>0.057789351851851856</v>
      </c>
      <c r="G22" s="42">
        <v>0.05443287037037037</v>
      </c>
      <c r="H22" s="38">
        <v>0.050555555555555555</v>
      </c>
      <c r="I22" s="42">
        <v>0.0577662037037037</v>
      </c>
      <c r="J22" s="62">
        <f t="shared" si="0"/>
        <v>4</v>
      </c>
      <c r="K22" s="61">
        <f t="shared" si="1"/>
        <v>114.77663775243465</v>
      </c>
      <c r="L22" s="61">
        <f t="shared" si="2"/>
        <v>110.71833345806677</v>
      </c>
      <c r="M22" s="61">
        <f t="shared" si="3"/>
        <v>109.69362129583125</v>
      </c>
      <c r="N22" s="61">
        <f t="shared" si="4"/>
        <v>111.16155908595371</v>
      </c>
      <c r="O22" s="17">
        <f t="shared" si="5"/>
        <v>110.52450461328391</v>
      </c>
      <c r="P22" s="59">
        <f t="shared" si="6"/>
        <v>0.05424847140495182</v>
      </c>
    </row>
    <row r="23" spans="1:16" s="17" customFormat="1" ht="11.25">
      <c r="A23" s="37" t="s">
        <v>80</v>
      </c>
      <c r="B23" s="8">
        <v>156</v>
      </c>
      <c r="C23" s="21" t="s">
        <v>83</v>
      </c>
      <c r="D23" s="9" t="s">
        <v>199</v>
      </c>
      <c r="E23" s="9" t="s">
        <v>29</v>
      </c>
      <c r="F23" s="53">
        <v>0.056909722222222216</v>
      </c>
      <c r="G23" s="42">
        <v>0.05267361111111111</v>
      </c>
      <c r="H23" s="38"/>
      <c r="I23" s="42">
        <v>0.057708333333333334</v>
      </c>
      <c r="J23" s="62">
        <f t="shared" si="0"/>
        <v>3</v>
      </c>
      <c r="K23" s="61">
        <f t="shared" si="1"/>
        <v>113.49865297874531</v>
      </c>
      <c r="L23" s="61">
        <f t="shared" si="2"/>
        <v>107.10474596048624</v>
      </c>
      <c r="M23" s="61">
        <f t="shared" si="3"/>
      </c>
      <c r="N23" s="61">
        <f t="shared" si="4"/>
        <v>111.01903570911786</v>
      </c>
      <c r="O23" s="17">
        <f t="shared" si="5"/>
        <v>110.54081154944981</v>
      </c>
      <c r="P23" s="59">
        <f t="shared" si="6"/>
        <v>0.05425647529841775</v>
      </c>
    </row>
    <row r="24" spans="1:16" s="17" customFormat="1" ht="11.25">
      <c r="A24" s="37" t="s">
        <v>80</v>
      </c>
      <c r="B24" s="8">
        <v>163</v>
      </c>
      <c r="C24" s="21" t="s">
        <v>209</v>
      </c>
      <c r="D24" s="9" t="s">
        <v>210</v>
      </c>
      <c r="E24" s="9" t="s">
        <v>29</v>
      </c>
      <c r="F24" s="53">
        <v>0.05628472222222222</v>
      </c>
      <c r="G24" s="42"/>
      <c r="H24" s="38">
        <v>0.050972222222222224</v>
      </c>
      <c r="I24" s="42">
        <v>0.05675925925925926</v>
      </c>
      <c r="J24" s="62">
        <f t="shared" si="0"/>
        <v>3</v>
      </c>
      <c r="K24" s="61">
        <f t="shared" si="1"/>
        <v>112.58736940944524</v>
      </c>
      <c r="L24" s="61">
        <f t="shared" si="2"/>
      </c>
      <c r="M24" s="61">
        <f t="shared" si="3"/>
        <v>110.59768960321448</v>
      </c>
      <c r="N24" s="61">
        <f t="shared" si="4"/>
        <v>108.68738269268836</v>
      </c>
      <c r="O24" s="17">
        <f t="shared" si="5"/>
        <v>110.62414723511603</v>
      </c>
      <c r="P24" s="59">
        <f t="shared" si="6"/>
        <v>0.054297378748532216</v>
      </c>
    </row>
    <row r="25" spans="1:16" s="17" customFormat="1" ht="11.25">
      <c r="A25" s="37" t="s">
        <v>68</v>
      </c>
      <c r="B25" s="41">
        <v>359</v>
      </c>
      <c r="C25" s="40" t="s">
        <v>215</v>
      </c>
      <c r="D25" s="18" t="s">
        <v>43</v>
      </c>
      <c r="E25" s="18" t="s">
        <v>29</v>
      </c>
      <c r="F25" s="54">
        <v>0.058125</v>
      </c>
      <c r="G25" s="38">
        <v>0.055</v>
      </c>
      <c r="H25" s="38">
        <v>0.05101851851851852</v>
      </c>
      <c r="I25" s="38">
        <v>0.05751157407407407</v>
      </c>
      <c r="J25" s="62">
        <f t="shared" si="0"/>
        <v>4</v>
      </c>
      <c r="K25" s="61">
        <f t="shared" si="1"/>
        <v>115.26290269793071</v>
      </c>
      <c r="L25" s="61">
        <f t="shared" si="2"/>
        <v>111.88349076088977</v>
      </c>
      <c r="M25" s="61">
        <f t="shared" si="3"/>
        <v>110.69814163736815</v>
      </c>
      <c r="N25" s="61">
        <f t="shared" si="4"/>
        <v>110.53475569814101</v>
      </c>
      <c r="O25" s="17">
        <f t="shared" si="5"/>
        <v>111.03879603213299</v>
      </c>
      <c r="P25" s="59">
        <f t="shared" si="6"/>
        <v>0.05450089980014676</v>
      </c>
    </row>
    <row r="26" spans="1:16" s="17" customFormat="1" ht="11.25">
      <c r="A26" s="37" t="s">
        <v>47</v>
      </c>
      <c r="B26" s="8">
        <v>195</v>
      </c>
      <c r="C26" s="21" t="s">
        <v>50</v>
      </c>
      <c r="D26" s="9" t="s">
        <v>51</v>
      </c>
      <c r="E26" s="9" t="s">
        <v>9</v>
      </c>
      <c r="F26" s="53">
        <v>0.05721064814814814</v>
      </c>
      <c r="G26" s="42">
        <v>0.05425925925925926</v>
      </c>
      <c r="H26" s="38">
        <v>0.050243055555555555</v>
      </c>
      <c r="I26" s="42"/>
      <c r="J26" s="62">
        <f t="shared" si="0"/>
        <v>3</v>
      </c>
      <c r="K26" s="61">
        <f t="shared" si="1"/>
        <v>113.9364545014035</v>
      </c>
      <c r="L26" s="61">
        <f t="shared" si="2"/>
        <v>110.36167686142238</v>
      </c>
      <c r="M26" s="61">
        <f t="shared" si="3"/>
        <v>109.01557006529383</v>
      </c>
      <c r="N26" s="61">
        <f t="shared" si="4"/>
      </c>
      <c r="O26" s="17">
        <f t="shared" si="5"/>
        <v>111.10456714270657</v>
      </c>
      <c r="P26" s="59">
        <f t="shared" si="6"/>
        <v>0.05453318207296677</v>
      </c>
    </row>
    <row r="27" spans="1:16" s="17" customFormat="1" ht="11.25">
      <c r="A27" s="37" t="s">
        <v>0</v>
      </c>
      <c r="B27" s="8">
        <v>216</v>
      </c>
      <c r="C27" s="21" t="s">
        <v>33</v>
      </c>
      <c r="D27" s="9" t="s">
        <v>34</v>
      </c>
      <c r="E27" s="9" t="s">
        <v>9</v>
      </c>
      <c r="F27" s="53">
        <v>0.055486111111111104</v>
      </c>
      <c r="G27" s="42">
        <v>0.06446759259259259</v>
      </c>
      <c r="H27" s="38">
        <v>0.0521875</v>
      </c>
      <c r="I27" s="42">
        <v>0.05707175925925926</v>
      </c>
      <c r="J27" s="62">
        <f t="shared" si="0"/>
        <v>4</v>
      </c>
      <c r="K27" s="61">
        <f t="shared" si="1"/>
        <v>111.41896424057576</v>
      </c>
      <c r="L27" s="61">
        <f t="shared" si="2"/>
        <v>131.35135544056362</v>
      </c>
      <c r="M27" s="61">
        <f t="shared" si="3"/>
        <v>113.23455549974885</v>
      </c>
      <c r="N27" s="61">
        <f t="shared" si="4"/>
        <v>109.45392580715342</v>
      </c>
      <c r="O27" s="17">
        <f t="shared" si="5"/>
        <v>111.36914851582601</v>
      </c>
      <c r="P27" s="59">
        <f t="shared" si="6"/>
        <v>0.054663045899130694</v>
      </c>
    </row>
    <row r="28" spans="1:16" s="17" customFormat="1" ht="11.25">
      <c r="A28" s="37" t="s">
        <v>68</v>
      </c>
      <c r="B28" s="41">
        <v>218</v>
      </c>
      <c r="C28" s="40" t="s">
        <v>212</v>
      </c>
      <c r="D28" s="18" t="s">
        <v>213</v>
      </c>
      <c r="E28" s="18" t="s">
        <v>29</v>
      </c>
      <c r="F28" s="54">
        <v>0.057060185185185186</v>
      </c>
      <c r="G28" s="38">
        <v>0.05379629629629629</v>
      </c>
      <c r="H28" s="38">
        <v>0.05150462962962963</v>
      </c>
      <c r="I28" s="38"/>
      <c r="J28" s="62">
        <f t="shared" si="0"/>
        <v>3</v>
      </c>
      <c r="K28" s="61">
        <f t="shared" si="1"/>
        <v>113.71763166529252</v>
      </c>
      <c r="L28" s="61">
        <f t="shared" si="2"/>
        <v>109.41064849249753</v>
      </c>
      <c r="M28" s="61">
        <f t="shared" si="3"/>
        <v>111.75288799598191</v>
      </c>
      <c r="N28" s="61">
        <f t="shared" si="4"/>
      </c>
      <c r="O28" s="17">
        <f t="shared" si="5"/>
        <v>111.62705605125733</v>
      </c>
      <c r="P28" s="59">
        <f t="shared" si="6"/>
        <v>0.05478963402191777</v>
      </c>
    </row>
    <row r="29" spans="1:16" s="17" customFormat="1" ht="11.25">
      <c r="A29" s="17" t="s">
        <v>68</v>
      </c>
      <c r="B29" s="17">
        <v>120</v>
      </c>
      <c r="C29" s="17" t="s">
        <v>22</v>
      </c>
      <c r="D29" s="17" t="s">
        <v>59</v>
      </c>
      <c r="E29" s="17" t="s">
        <v>103</v>
      </c>
      <c r="F29" s="59">
        <v>0.06075231481481482</v>
      </c>
      <c r="G29" s="59">
        <v>0.056134259259259266</v>
      </c>
      <c r="H29" s="59">
        <v>0.05060185185185185</v>
      </c>
      <c r="I29" s="59">
        <v>0.05796296296296296</v>
      </c>
      <c r="J29" s="62">
        <f t="shared" si="0"/>
        <v>4</v>
      </c>
      <c r="K29" s="61">
        <f t="shared" si="1"/>
        <v>119.04343592979892</v>
      </c>
      <c r="L29" s="61">
        <f t="shared" si="2"/>
        <v>114.21416461109058</v>
      </c>
      <c r="M29" s="61">
        <f t="shared" si="3"/>
        <v>109.79407332998493</v>
      </c>
      <c r="N29" s="61">
        <f t="shared" si="4"/>
        <v>111.6464374760854</v>
      </c>
      <c r="O29" s="17">
        <f t="shared" si="5"/>
        <v>111.8848918057203</v>
      </c>
      <c r="P29" s="59">
        <f t="shared" si="6"/>
        <v>0.054916186912628284</v>
      </c>
    </row>
    <row r="30" spans="1:16" s="17" customFormat="1" ht="11.25">
      <c r="A30" s="37" t="s">
        <v>0</v>
      </c>
      <c r="B30" s="41">
        <v>101</v>
      </c>
      <c r="C30" s="40" t="s">
        <v>31</v>
      </c>
      <c r="D30" s="18" t="s">
        <v>32</v>
      </c>
      <c r="E30" s="18" t="s">
        <v>21</v>
      </c>
      <c r="F30" s="54">
        <v>0.05734953703703704</v>
      </c>
      <c r="G30" s="42">
        <v>0.05486111111111111</v>
      </c>
      <c r="H30" s="38">
        <v>0.05145833333333333</v>
      </c>
      <c r="I30" s="42"/>
      <c r="J30" s="62">
        <f t="shared" si="0"/>
        <v>3</v>
      </c>
      <c r="K30" s="61">
        <f t="shared" si="1"/>
        <v>114.13830693294507</v>
      </c>
      <c r="L30" s="61">
        <f t="shared" si="2"/>
        <v>111.59813495866511</v>
      </c>
      <c r="M30" s="61">
        <f t="shared" si="3"/>
        <v>111.65243596182822</v>
      </c>
      <c r="N30" s="61">
        <f t="shared" si="4"/>
      </c>
      <c r="O30" s="17">
        <f t="shared" si="5"/>
        <v>112.46295928447945</v>
      </c>
      <c r="P30" s="59">
        <f t="shared" si="6"/>
        <v>0.055199918354821326</v>
      </c>
    </row>
    <row r="31" spans="1:16" s="17" customFormat="1" ht="11.25">
      <c r="A31" s="37" t="s">
        <v>80</v>
      </c>
      <c r="B31" s="52">
        <v>198</v>
      </c>
      <c r="C31" s="40" t="s">
        <v>76</v>
      </c>
      <c r="D31" s="17" t="s">
        <v>65</v>
      </c>
      <c r="E31" s="17" t="s">
        <v>29</v>
      </c>
      <c r="F31" s="42">
        <v>0.057638888888888885</v>
      </c>
      <c r="G31" s="42">
        <v>0.0546875</v>
      </c>
      <c r="H31" s="38">
        <v>0.0519212962962963</v>
      </c>
      <c r="I31" s="42">
        <v>0.0669212962962963</v>
      </c>
      <c r="J31" s="62">
        <f t="shared" si="0"/>
        <v>4</v>
      </c>
      <c r="K31" s="61">
        <f t="shared" si="1"/>
        <v>114.55840951876483</v>
      </c>
      <c r="L31" s="61">
        <f t="shared" si="2"/>
        <v>111.24145036691944</v>
      </c>
      <c r="M31" s="61">
        <f t="shared" si="3"/>
        <v>112.65695630336513</v>
      </c>
      <c r="N31" s="61">
        <f t="shared" si="4"/>
        <v>134.1944305226465</v>
      </c>
      <c r="O31" s="17">
        <f t="shared" si="5"/>
        <v>112.81893872968313</v>
      </c>
      <c r="P31" s="59">
        <f t="shared" si="6"/>
        <v>0.05537464287244256</v>
      </c>
    </row>
    <row r="32" spans="1:16" s="17" customFormat="1" ht="11.25">
      <c r="A32" s="37" t="s">
        <v>80</v>
      </c>
      <c r="B32" s="8">
        <v>16</v>
      </c>
      <c r="C32" s="21" t="s">
        <v>186</v>
      </c>
      <c r="D32" s="9" t="s">
        <v>65</v>
      </c>
      <c r="E32" s="9" t="s">
        <v>29</v>
      </c>
      <c r="F32" s="53"/>
      <c r="G32" s="42">
        <v>0.05667824074074074</v>
      </c>
      <c r="H32" s="38">
        <v>0.051932870370370365</v>
      </c>
      <c r="I32" s="42">
        <v>0.05815972222222222</v>
      </c>
      <c r="J32" s="62">
        <f t="shared" si="0"/>
        <v>3</v>
      </c>
      <c r="K32" s="61">
        <f t="shared" si="1"/>
      </c>
      <c r="L32" s="61">
        <f t="shared" si="2"/>
        <v>115.3321044587571</v>
      </c>
      <c r="M32" s="61">
        <f t="shared" si="3"/>
        <v>112.68206931190356</v>
      </c>
      <c r="N32" s="61">
        <f t="shared" si="4"/>
        <v>112.1317769529111</v>
      </c>
      <c r="O32" s="17">
        <f t="shared" si="5"/>
        <v>113.38198357452393</v>
      </c>
      <c r="P32" s="59">
        <f t="shared" si="6"/>
        <v>0.05565100079209055</v>
      </c>
    </row>
    <row r="33" spans="1:16" s="17" customFormat="1" ht="11.25">
      <c r="A33" s="37" t="s">
        <v>80</v>
      </c>
      <c r="B33" s="52">
        <v>148</v>
      </c>
      <c r="C33" s="40" t="s">
        <v>187</v>
      </c>
      <c r="D33" s="17" t="s">
        <v>71</v>
      </c>
      <c r="E33" s="17" t="s">
        <v>14</v>
      </c>
      <c r="F33" s="42">
        <v>0.05918981481481481</v>
      </c>
      <c r="G33" s="42">
        <v>0.05664351851851852</v>
      </c>
      <c r="H33" s="38">
        <v>0.05215277777777778</v>
      </c>
      <c r="I33" s="42">
        <v>0.05862268518518519</v>
      </c>
      <c r="J33" s="62">
        <f t="shared" si="0"/>
        <v>4</v>
      </c>
      <c r="K33" s="61">
        <f t="shared" si="1"/>
        <v>116.80054884318601</v>
      </c>
      <c r="L33" s="61">
        <f t="shared" si="2"/>
        <v>115.26074337934644</v>
      </c>
      <c r="M33" s="61">
        <f t="shared" si="3"/>
        <v>113.1592164741336</v>
      </c>
      <c r="N33" s="61">
        <f t="shared" si="4"/>
        <v>113.27556459322348</v>
      </c>
      <c r="O33" s="17">
        <f t="shared" si="5"/>
        <v>113.89850814890117</v>
      </c>
      <c r="P33" s="59">
        <f t="shared" si="6"/>
        <v>0.055904525281533876</v>
      </c>
    </row>
    <row r="34" spans="1:16" s="17" customFormat="1" ht="11.25">
      <c r="A34" s="17" t="s">
        <v>80</v>
      </c>
      <c r="B34" s="17">
        <v>347</v>
      </c>
      <c r="C34" s="17" t="s">
        <v>111</v>
      </c>
      <c r="D34" s="17" t="s">
        <v>112</v>
      </c>
      <c r="E34" s="17" t="s">
        <v>78</v>
      </c>
      <c r="F34" s="59">
        <v>0.05912037037037037</v>
      </c>
      <c r="G34" s="59">
        <v>0.055254629629629626</v>
      </c>
      <c r="I34" s="59">
        <v>0.05856481481481481</v>
      </c>
      <c r="J34" s="62">
        <f t="shared" si="0"/>
        <v>3</v>
      </c>
      <c r="K34" s="61">
        <f t="shared" si="1"/>
        <v>116.70049654093148</v>
      </c>
      <c r="L34" s="61">
        <f t="shared" si="2"/>
        <v>112.40666176772265</v>
      </c>
      <c r="M34" s="61">
        <f t="shared" si="3"/>
      </c>
      <c r="N34" s="61">
        <f t="shared" si="4"/>
        <v>113.13245237264218</v>
      </c>
      <c r="O34" s="17">
        <f t="shared" si="5"/>
        <v>114.07987022709877</v>
      </c>
      <c r="P34" s="59">
        <f t="shared" si="6"/>
        <v>0.0559935427853668</v>
      </c>
    </row>
    <row r="35" spans="1:16" s="17" customFormat="1" ht="11.25">
      <c r="A35" s="17" t="s">
        <v>68</v>
      </c>
      <c r="B35" s="17">
        <v>288</v>
      </c>
      <c r="C35" s="17" t="s">
        <v>207</v>
      </c>
      <c r="D35" s="17" t="s">
        <v>208</v>
      </c>
      <c r="E35" s="17" t="s">
        <v>29</v>
      </c>
      <c r="F35" s="59">
        <v>0.06112268518518518</v>
      </c>
      <c r="G35" s="59">
        <v>0.05623842592592593</v>
      </c>
      <c r="H35" s="59">
        <v>0.053125</v>
      </c>
      <c r="I35" s="59">
        <v>0.05851851851851852</v>
      </c>
      <c r="J35" s="62">
        <f t="shared" si="0"/>
        <v>4</v>
      </c>
      <c r="K35" s="61">
        <f t="shared" si="1"/>
        <v>119.5727885431643</v>
      </c>
      <c r="L35" s="61">
        <f t="shared" si="2"/>
        <v>114.42822984475399</v>
      </c>
      <c r="M35" s="61">
        <f t="shared" si="3"/>
        <v>115.26870919136113</v>
      </c>
      <c r="N35" s="61">
        <f t="shared" si="4"/>
        <v>113.01799110019692</v>
      </c>
      <c r="O35" s="17">
        <f t="shared" si="5"/>
        <v>114.23831004543734</v>
      </c>
      <c r="P35" s="59">
        <f t="shared" si="6"/>
        <v>0.056071309412637556</v>
      </c>
    </row>
    <row r="36" spans="1:16" s="17" customFormat="1" ht="11.25">
      <c r="A36" s="37" t="s">
        <v>68</v>
      </c>
      <c r="B36" s="41">
        <v>268</v>
      </c>
      <c r="C36" s="40" t="s">
        <v>194</v>
      </c>
      <c r="D36" s="18" t="s">
        <v>195</v>
      </c>
      <c r="E36" s="18" t="s">
        <v>196</v>
      </c>
      <c r="F36" s="54">
        <v>0.06008101851851852</v>
      </c>
      <c r="G36" s="38">
        <v>0.05670138888888889</v>
      </c>
      <c r="H36" s="38">
        <v>0.050995370370370365</v>
      </c>
      <c r="I36" s="38"/>
      <c r="J36" s="62">
        <f t="shared" si="0"/>
        <v>3</v>
      </c>
      <c r="K36" s="61">
        <f t="shared" si="1"/>
        <v>118.08175691515945</v>
      </c>
      <c r="L36" s="61">
        <f t="shared" si="2"/>
        <v>115.37967875458814</v>
      </c>
      <c r="M36" s="61">
        <f t="shared" si="3"/>
        <v>110.6479156202913</v>
      </c>
      <c r="N36" s="61">
        <f t="shared" si="4"/>
      </c>
      <c r="O36" s="17">
        <f t="shared" si="5"/>
        <v>114.70311709667963</v>
      </c>
      <c r="P36" s="59">
        <f t="shared" si="6"/>
        <v>0.056299449517100024</v>
      </c>
    </row>
    <row r="37" spans="1:16" s="17" customFormat="1" ht="11.25">
      <c r="A37" s="37" t="s">
        <v>80</v>
      </c>
      <c r="B37" s="8">
        <v>308</v>
      </c>
      <c r="C37" s="21" t="s">
        <v>25</v>
      </c>
      <c r="D37" s="9" t="s">
        <v>58</v>
      </c>
      <c r="E37" s="9" t="s">
        <v>26</v>
      </c>
      <c r="F37" s="53">
        <v>0.05951388888888889</v>
      </c>
      <c r="G37" s="42">
        <v>0.05777777777777778</v>
      </c>
      <c r="H37" s="38">
        <v>0.05334490740740741</v>
      </c>
      <c r="I37" s="42">
        <v>0.0581712962962963</v>
      </c>
      <c r="J37" s="62">
        <f aca="true" t="shared" si="7" ref="J37:J68">COUNT(F37:I37)</f>
        <v>4</v>
      </c>
      <c r="K37" s="61">
        <f aca="true" t="shared" si="8" ref="K37:K68">IF(F37="","",((F37/$K$2)^$K$3)*100)</f>
        <v>117.26704134471974</v>
      </c>
      <c r="L37" s="61">
        <f aca="true" t="shared" si="9" ref="L37:L68">IF(G37="","",((G37/$L$2)^$L$3)*100)</f>
        <v>117.59209670084545</v>
      </c>
      <c r="M37" s="61">
        <f aca="true" t="shared" si="10" ref="M37:M68">IF(H37="","",((H37/$M$2)^$M$3)*100)</f>
        <v>115.74585635359117</v>
      </c>
      <c r="N37" s="61">
        <f aca="true" t="shared" si="11" ref="N37:N68">IF(I37="","",((I37/$N$2)^$N$3)*100)</f>
        <v>112.16034066895442</v>
      </c>
      <c r="O37" s="17">
        <f aca="true" t="shared" si="12" ref="O37:O68">(SMALL(K37:N37,1)+SMALL(K37:N37,2)+SMALL(K37:N37,3))/3</f>
        <v>115.05774612242179</v>
      </c>
      <c r="P37" s="59">
        <f aca="true" t="shared" si="13" ref="P37:P68">$O$2*O37/100</f>
        <v>0.05647351121165049</v>
      </c>
    </row>
    <row r="38" spans="1:16" s="17" customFormat="1" ht="11.25">
      <c r="A38" s="37" t="s">
        <v>80</v>
      </c>
      <c r="B38" s="8">
        <v>292</v>
      </c>
      <c r="C38" s="21" t="s">
        <v>108</v>
      </c>
      <c r="D38" s="9" t="s">
        <v>109</v>
      </c>
      <c r="E38" s="9" t="s">
        <v>78</v>
      </c>
      <c r="F38" s="53">
        <v>0.06171296296296296</v>
      </c>
      <c r="G38" s="42">
        <v>0.0640162037037037</v>
      </c>
      <c r="H38" s="38">
        <v>0.05233796296296297</v>
      </c>
      <c r="I38" s="42">
        <v>0.05813657407407408</v>
      </c>
      <c r="J38" s="62">
        <f t="shared" si="7"/>
        <v>4</v>
      </c>
      <c r="K38" s="61">
        <f t="shared" si="8"/>
        <v>120.41465839846086</v>
      </c>
      <c r="L38" s="61">
        <f t="shared" si="9"/>
        <v>130.42249577506593</v>
      </c>
      <c r="M38" s="61">
        <f t="shared" si="10"/>
        <v>113.56102461074838</v>
      </c>
      <c r="N38" s="61">
        <f t="shared" si="11"/>
        <v>112.07465429574974</v>
      </c>
      <c r="O38" s="17">
        <f t="shared" si="12"/>
        <v>115.35011243498633</v>
      </c>
      <c r="P38" s="59">
        <f t="shared" si="13"/>
        <v>0.056617012651466236</v>
      </c>
    </row>
    <row r="39" spans="1:16" s="17" customFormat="1" ht="11.25">
      <c r="A39" s="17" t="s">
        <v>47</v>
      </c>
      <c r="B39" s="17">
        <v>360</v>
      </c>
      <c r="C39" s="17" t="s">
        <v>64</v>
      </c>
      <c r="D39" s="17" t="s">
        <v>162</v>
      </c>
      <c r="E39" s="17" t="s">
        <v>29</v>
      </c>
      <c r="F39" s="59">
        <v>0.05924768518518519</v>
      </c>
      <c r="G39" s="59">
        <v>0.059166666666666666</v>
      </c>
      <c r="H39" s="59">
        <v>0.053912037037037036</v>
      </c>
      <c r="I39" s="36">
        <v>0.05884259259259259</v>
      </c>
      <c r="J39" s="62">
        <f t="shared" si="7"/>
        <v>4</v>
      </c>
      <c r="K39" s="61">
        <f t="shared" si="8"/>
        <v>116.88390155262127</v>
      </c>
      <c r="L39" s="61">
        <f t="shared" si="9"/>
        <v>120.44743758464016</v>
      </c>
      <c r="M39" s="61">
        <f t="shared" si="10"/>
        <v>116.97639377197389</v>
      </c>
      <c r="N39" s="61">
        <f t="shared" si="11"/>
        <v>113.81975160384492</v>
      </c>
      <c r="O39" s="17">
        <f t="shared" si="12"/>
        <v>115.8933489761467</v>
      </c>
      <c r="P39" s="59">
        <f t="shared" si="13"/>
        <v>0.056883648110022465</v>
      </c>
    </row>
    <row r="40" spans="1:16" s="17" customFormat="1" ht="11.25">
      <c r="A40" s="37" t="s">
        <v>80</v>
      </c>
      <c r="B40" s="8">
        <v>147</v>
      </c>
      <c r="C40" s="21" t="s">
        <v>119</v>
      </c>
      <c r="D40" s="9" t="s">
        <v>120</v>
      </c>
      <c r="E40" s="9" t="s">
        <v>115</v>
      </c>
      <c r="F40" s="53">
        <v>0.06638888888888889</v>
      </c>
      <c r="G40" s="42">
        <v>0.05780092592592593</v>
      </c>
      <c r="H40" s="38">
        <v>0.054699074074074074</v>
      </c>
      <c r="I40" s="42">
        <v>0.05834490740740741</v>
      </c>
      <c r="J40" s="62">
        <f t="shared" si="7"/>
        <v>4</v>
      </c>
      <c r="K40" s="61">
        <f t="shared" si="8"/>
        <v>127.00892183693351</v>
      </c>
      <c r="L40" s="61">
        <f t="shared" si="9"/>
        <v>117.63968013656383</v>
      </c>
      <c r="M40" s="61">
        <f t="shared" si="10"/>
        <v>118.68407835258662</v>
      </c>
      <c r="N40" s="61">
        <f t="shared" si="11"/>
        <v>112.58898724263089</v>
      </c>
      <c r="O40" s="17">
        <f t="shared" si="12"/>
        <v>116.30424857726045</v>
      </c>
      <c r="P40" s="59">
        <f t="shared" si="13"/>
        <v>0.05708532895301126</v>
      </c>
    </row>
    <row r="41" spans="1:16" s="17" customFormat="1" ht="11.25">
      <c r="A41" s="17" t="s">
        <v>68</v>
      </c>
      <c r="B41" s="17">
        <v>262</v>
      </c>
      <c r="C41" s="17" t="s">
        <v>89</v>
      </c>
      <c r="D41" s="17" t="s">
        <v>59</v>
      </c>
      <c r="E41" s="17" t="s">
        <v>21</v>
      </c>
      <c r="F41" s="59">
        <v>0.06200231481481481</v>
      </c>
      <c r="G41" s="59">
        <v>0.0566550925925926</v>
      </c>
      <c r="H41" s="59">
        <v>0.05236111111111111</v>
      </c>
      <c r="I41" s="59"/>
      <c r="J41" s="62">
        <f t="shared" si="7"/>
        <v>3</v>
      </c>
      <c r="K41" s="61">
        <f t="shared" si="8"/>
        <v>120.82654498387969</v>
      </c>
      <c r="L41" s="61">
        <f t="shared" si="9"/>
        <v>115.28453035722544</v>
      </c>
      <c r="M41" s="61">
        <f t="shared" si="10"/>
        <v>113.6112506278252</v>
      </c>
      <c r="N41" s="61">
        <f t="shared" si="11"/>
      </c>
      <c r="O41" s="17">
        <f t="shared" si="12"/>
        <v>116.5741086563101</v>
      </c>
      <c r="P41" s="59">
        <f t="shared" si="13"/>
        <v>0.057217783713454526</v>
      </c>
    </row>
    <row r="42" spans="1:16" s="17" customFormat="1" ht="11.25">
      <c r="A42" s="17" t="s">
        <v>68</v>
      </c>
      <c r="B42" s="17">
        <v>349</v>
      </c>
      <c r="C42" s="17" t="s">
        <v>16</v>
      </c>
      <c r="D42" s="17" t="s">
        <v>70</v>
      </c>
      <c r="E42" s="17" t="s">
        <v>78</v>
      </c>
      <c r="F42" s="59">
        <v>0.06034722222222222</v>
      </c>
      <c r="G42" s="59"/>
      <c r="H42" s="59">
        <v>0.054502314814814816</v>
      </c>
      <c r="I42" s="36">
        <v>0.05862268518518519</v>
      </c>
      <c r="J42" s="62">
        <f t="shared" si="7"/>
        <v>3</v>
      </c>
      <c r="K42" s="61">
        <f t="shared" si="8"/>
        <v>118.46345774896365</v>
      </c>
      <c r="L42" s="61">
        <f t="shared" si="9"/>
      </c>
      <c r="M42" s="61">
        <f t="shared" si="10"/>
        <v>118.25715720743347</v>
      </c>
      <c r="N42" s="61">
        <f t="shared" si="11"/>
        <v>113.27556459322348</v>
      </c>
      <c r="O42" s="17">
        <f t="shared" si="12"/>
        <v>116.66539318320686</v>
      </c>
      <c r="P42" s="59">
        <f t="shared" si="13"/>
        <v>0.05726258867380608</v>
      </c>
    </row>
    <row r="43" spans="1:16" s="17" customFormat="1" ht="11.25">
      <c r="A43" s="37" t="s">
        <v>68</v>
      </c>
      <c r="B43" s="8">
        <v>130</v>
      </c>
      <c r="C43" s="21" t="s">
        <v>174</v>
      </c>
      <c r="D43" s="9" t="s">
        <v>190</v>
      </c>
      <c r="E43" s="9" t="s">
        <v>29</v>
      </c>
      <c r="F43" s="53">
        <v>0.05873842592592593</v>
      </c>
      <c r="G43" s="42">
        <v>0.058784722222222224</v>
      </c>
      <c r="H43" s="38">
        <v>0.053159722222222226</v>
      </c>
      <c r="I43" s="43">
        <v>0.06074074074074074</v>
      </c>
      <c r="J43" s="62">
        <f t="shared" si="7"/>
        <v>4</v>
      </c>
      <c r="K43" s="61">
        <f t="shared" si="8"/>
        <v>116.14964031298794</v>
      </c>
      <c r="L43" s="61">
        <f t="shared" si="9"/>
        <v>119.66215134806903</v>
      </c>
      <c r="M43" s="61">
        <f t="shared" si="10"/>
        <v>115.34404821697642</v>
      </c>
      <c r="N43" s="61">
        <f t="shared" si="11"/>
        <v>118.5404680319431</v>
      </c>
      <c r="O43" s="17">
        <f t="shared" si="12"/>
        <v>116.6780521873025</v>
      </c>
      <c r="P43" s="59">
        <f t="shared" si="13"/>
        <v>0.05726880206172489</v>
      </c>
    </row>
    <row r="44" spans="1:16" s="17" customFormat="1" ht="11.25">
      <c r="A44" s="37" t="s">
        <v>80</v>
      </c>
      <c r="B44" s="8">
        <v>4</v>
      </c>
      <c r="C44" s="21" t="s">
        <v>179</v>
      </c>
      <c r="D44" s="9" t="s">
        <v>180</v>
      </c>
      <c r="E44" s="9" t="s">
        <v>181</v>
      </c>
      <c r="F44" s="53"/>
      <c r="G44" s="42">
        <v>0.05771990740740741</v>
      </c>
      <c r="H44" s="38">
        <v>0.05306712962962964</v>
      </c>
      <c r="I44" s="42">
        <v>0.0605787037037037</v>
      </c>
      <c r="J44" s="62">
        <f t="shared" si="7"/>
        <v>3</v>
      </c>
      <c r="K44" s="61">
        <f t="shared" si="8"/>
      </c>
      <c r="L44" s="61">
        <f t="shared" si="9"/>
        <v>117.47313894575788</v>
      </c>
      <c r="M44" s="61">
        <f t="shared" si="10"/>
        <v>115.14314414866902</v>
      </c>
      <c r="N44" s="61">
        <f t="shared" si="11"/>
        <v>118.13584697156915</v>
      </c>
      <c r="O44" s="17">
        <f t="shared" si="12"/>
        <v>116.91737668866536</v>
      </c>
      <c r="P44" s="59">
        <f t="shared" si="13"/>
        <v>0.057386269119497416</v>
      </c>
    </row>
    <row r="45" spans="1:16" s="17" customFormat="1" ht="11.25">
      <c r="A45" s="37" t="s">
        <v>39</v>
      </c>
      <c r="B45" s="8">
        <v>12</v>
      </c>
      <c r="C45" s="21" t="s">
        <v>242</v>
      </c>
      <c r="D45" s="9" t="s">
        <v>243</v>
      </c>
      <c r="E45" s="9" t="s">
        <v>244</v>
      </c>
      <c r="F45" s="53"/>
      <c r="G45" s="42">
        <v>0.05682870370370371</v>
      </c>
      <c r="H45" s="38">
        <v>0.052812500000000005</v>
      </c>
      <c r="I45" s="43">
        <v>0.06173611111111111</v>
      </c>
      <c r="J45" s="62">
        <f t="shared" si="7"/>
        <v>3</v>
      </c>
      <c r="K45" s="61">
        <f t="shared" si="8"/>
      </c>
      <c r="L45" s="61">
        <f t="shared" si="9"/>
        <v>115.64134085125394</v>
      </c>
      <c r="M45" s="61">
        <f t="shared" si="10"/>
        <v>114.59065796082373</v>
      </c>
      <c r="N45" s="61">
        <f t="shared" si="11"/>
        <v>121.03260880269875</v>
      </c>
      <c r="O45" s="17">
        <f t="shared" si="12"/>
        <v>117.08820253825881</v>
      </c>
      <c r="P45" s="59">
        <f t="shared" si="13"/>
        <v>0.05747011515209735</v>
      </c>
    </row>
    <row r="46" spans="1:16" s="17" customFormat="1" ht="11.25">
      <c r="A46" s="37" t="s">
        <v>80</v>
      </c>
      <c r="B46" s="8">
        <v>179</v>
      </c>
      <c r="C46" s="21" t="s">
        <v>184</v>
      </c>
      <c r="D46" s="9" t="s">
        <v>185</v>
      </c>
      <c r="E46" s="9" t="s">
        <v>26</v>
      </c>
      <c r="F46" s="53">
        <v>0.05925925925925926</v>
      </c>
      <c r="G46" s="42">
        <v>0.05616898148148148</v>
      </c>
      <c r="H46" s="38"/>
      <c r="I46" s="42">
        <v>0.06177083333333333</v>
      </c>
      <c r="J46" s="62">
        <f t="shared" si="7"/>
        <v>3</v>
      </c>
      <c r="K46" s="61">
        <f t="shared" si="8"/>
        <v>116.90056945613625</v>
      </c>
      <c r="L46" s="61">
        <f t="shared" si="9"/>
        <v>114.28551924797088</v>
      </c>
      <c r="M46" s="61">
        <f t="shared" si="10"/>
      </c>
      <c r="N46" s="61">
        <f t="shared" si="11"/>
        <v>121.11974824937106</v>
      </c>
      <c r="O46" s="17">
        <f t="shared" si="12"/>
        <v>117.43527898449274</v>
      </c>
      <c r="P46" s="59">
        <f t="shared" si="13"/>
        <v>0.05764046983257958</v>
      </c>
    </row>
    <row r="47" spans="1:16" s="17" customFormat="1" ht="11.25">
      <c r="A47" s="17" t="s">
        <v>68</v>
      </c>
      <c r="B47" s="17">
        <v>125</v>
      </c>
      <c r="C47" s="17" t="s">
        <v>28</v>
      </c>
      <c r="D47" s="17" t="s">
        <v>70</v>
      </c>
      <c r="E47" s="17" t="s">
        <v>9</v>
      </c>
      <c r="F47" s="59">
        <v>0.059201388888888894</v>
      </c>
      <c r="G47" s="59">
        <v>0.05689814814814815</v>
      </c>
      <c r="H47" s="59"/>
      <c r="I47" s="59">
        <v>0.06140046296296297</v>
      </c>
      <c r="J47" s="62">
        <f t="shared" si="7"/>
        <v>3</v>
      </c>
      <c r="K47" s="61">
        <f t="shared" si="8"/>
        <v>116.81722114471549</v>
      </c>
      <c r="L47" s="61">
        <f t="shared" si="9"/>
        <v>115.78406810290862</v>
      </c>
      <c r="M47" s="61">
        <f t="shared" si="10"/>
      </c>
      <c r="N47" s="61">
        <f t="shared" si="11"/>
        <v>120.19096907592679</v>
      </c>
      <c r="O47" s="17">
        <f t="shared" si="12"/>
        <v>117.59741944118362</v>
      </c>
      <c r="P47" s="59">
        <f t="shared" si="13"/>
        <v>0.057720052835092524</v>
      </c>
    </row>
    <row r="48" spans="1:16" s="17" customFormat="1" ht="11.25">
      <c r="A48" s="37" t="s">
        <v>80</v>
      </c>
      <c r="B48" s="8">
        <v>157</v>
      </c>
      <c r="C48" s="21" t="s">
        <v>149</v>
      </c>
      <c r="D48" s="9" t="s">
        <v>150</v>
      </c>
      <c r="E48" s="9" t="s">
        <v>151</v>
      </c>
      <c r="F48" s="53">
        <v>0.059363425925925924</v>
      </c>
      <c r="G48" s="42"/>
      <c r="H48" s="38">
        <v>0.05384259259259259</v>
      </c>
      <c r="I48" s="42">
        <v>0.0615625</v>
      </c>
      <c r="J48" s="62">
        <f t="shared" si="7"/>
        <v>3</v>
      </c>
      <c r="K48" s="61">
        <f t="shared" si="8"/>
        <v>117.05054106123369</v>
      </c>
      <c r="L48" s="61">
        <f t="shared" si="9"/>
      </c>
      <c r="M48" s="61">
        <f t="shared" si="10"/>
        <v>116.82571572074335</v>
      </c>
      <c r="N48" s="61">
        <f t="shared" si="11"/>
        <v>120.59711750561814</v>
      </c>
      <c r="O48" s="17">
        <f t="shared" si="12"/>
        <v>118.15779142919838</v>
      </c>
      <c r="P48" s="59">
        <f t="shared" si="13"/>
        <v>0.05799509884298299</v>
      </c>
    </row>
    <row r="49" spans="1:16" s="17" customFormat="1" ht="11.25">
      <c r="A49" s="37" t="s">
        <v>80</v>
      </c>
      <c r="B49" s="8">
        <v>298</v>
      </c>
      <c r="C49" s="21" t="s">
        <v>168</v>
      </c>
      <c r="D49" s="9" t="s">
        <v>169</v>
      </c>
      <c r="E49" s="9" t="s">
        <v>53</v>
      </c>
      <c r="F49" s="53">
        <v>0.06049768518518519</v>
      </c>
      <c r="G49" s="42">
        <v>0.057731481481481474</v>
      </c>
      <c r="H49" s="38"/>
      <c r="I49" s="42">
        <v>0.06075231481481482</v>
      </c>
      <c r="J49" s="62">
        <f t="shared" si="7"/>
        <v>3</v>
      </c>
      <c r="K49" s="61">
        <f t="shared" si="8"/>
        <v>118.67900055832533</v>
      </c>
      <c r="L49" s="61">
        <f t="shared" si="9"/>
        <v>117.49693040139945</v>
      </c>
      <c r="M49" s="61">
        <f t="shared" si="10"/>
      </c>
      <c r="N49" s="61">
        <f t="shared" si="11"/>
        <v>118.56938111247268</v>
      </c>
      <c r="O49" s="17">
        <f t="shared" si="12"/>
        <v>118.24843735739915</v>
      </c>
      <c r="P49" s="59">
        <f t="shared" si="13"/>
        <v>0.05803959036150353</v>
      </c>
    </row>
    <row r="50" spans="1:16" s="17" customFormat="1" ht="11.25">
      <c r="A50" s="37" t="s">
        <v>80</v>
      </c>
      <c r="B50" s="8">
        <v>13</v>
      </c>
      <c r="C50" s="21" t="s">
        <v>87</v>
      </c>
      <c r="D50" s="9" t="s">
        <v>88</v>
      </c>
      <c r="E50" s="9" t="s">
        <v>175</v>
      </c>
      <c r="F50" s="53"/>
      <c r="G50" s="42">
        <v>0.058634259259259254</v>
      </c>
      <c r="H50" s="38">
        <v>0.05475694444444445</v>
      </c>
      <c r="I50" s="42">
        <v>0.06104166666666666</v>
      </c>
      <c r="J50" s="62">
        <f t="shared" si="7"/>
        <v>3</v>
      </c>
      <c r="K50" s="61">
        <f t="shared" si="8"/>
      </c>
      <c r="L50" s="61">
        <f t="shared" si="9"/>
        <v>119.35281015437744</v>
      </c>
      <c r="M50" s="61">
        <f t="shared" si="10"/>
        <v>118.80964339527877</v>
      </c>
      <c r="N50" s="61">
        <f t="shared" si="11"/>
        <v>119.29270884567869</v>
      </c>
      <c r="O50" s="17">
        <f t="shared" si="12"/>
        <v>119.15172079844497</v>
      </c>
      <c r="P50" s="59">
        <f t="shared" si="13"/>
        <v>0.05848294675648212</v>
      </c>
    </row>
    <row r="51" spans="1:16" s="17" customFormat="1" ht="11.25">
      <c r="A51" s="37" t="s">
        <v>68</v>
      </c>
      <c r="B51" s="8">
        <v>274</v>
      </c>
      <c r="C51" s="21" t="s">
        <v>92</v>
      </c>
      <c r="D51" s="9" t="s">
        <v>88</v>
      </c>
      <c r="E51" s="9" t="s">
        <v>29</v>
      </c>
      <c r="F51" s="53">
        <v>0.06572916666666667</v>
      </c>
      <c r="G51" s="42">
        <v>0.059097222222222225</v>
      </c>
      <c r="H51" s="38">
        <v>0.05408564814814815</v>
      </c>
      <c r="I51" s="42">
        <v>0.06282407407407407</v>
      </c>
      <c r="J51" s="62">
        <f t="shared" si="7"/>
        <v>4</v>
      </c>
      <c r="K51" s="61">
        <f t="shared" si="8"/>
        <v>126.0863344955594</v>
      </c>
      <c r="L51" s="61">
        <f t="shared" si="9"/>
        <v>120.30465448867285</v>
      </c>
      <c r="M51" s="61">
        <f t="shared" si="10"/>
        <v>117.35308890005022</v>
      </c>
      <c r="N51" s="61">
        <f t="shared" si="11"/>
        <v>123.76947072686268</v>
      </c>
      <c r="O51" s="17">
        <f t="shared" si="12"/>
        <v>120.47573803852858</v>
      </c>
      <c r="P51" s="59">
        <f t="shared" si="13"/>
        <v>0.05913281088968635</v>
      </c>
    </row>
    <row r="52" spans="1:16" s="17" customFormat="1" ht="11.25">
      <c r="A52" s="17" t="s">
        <v>68</v>
      </c>
      <c r="B52" s="17">
        <v>264</v>
      </c>
      <c r="C52" s="17" t="s">
        <v>97</v>
      </c>
      <c r="D52" s="17" t="s">
        <v>98</v>
      </c>
      <c r="E52" s="17" t="s">
        <v>9</v>
      </c>
      <c r="F52" s="59">
        <v>0.06416666666666666</v>
      </c>
      <c r="G52" s="59">
        <v>0.05918981481481481</v>
      </c>
      <c r="H52" s="59">
        <v>0.056620370370370376</v>
      </c>
      <c r="I52" s="36">
        <v>0.06065972222222222</v>
      </c>
      <c r="J52" s="62">
        <f t="shared" si="7"/>
        <v>4</v>
      </c>
      <c r="K52" s="61">
        <f t="shared" si="8"/>
        <v>123.89121354800234</v>
      </c>
      <c r="L52" s="61">
        <f t="shared" si="9"/>
        <v>120.49503232247388</v>
      </c>
      <c r="M52" s="61">
        <f t="shared" si="10"/>
        <v>122.85283776996485</v>
      </c>
      <c r="N52" s="61">
        <f t="shared" si="11"/>
        <v>118.33811967226404</v>
      </c>
      <c r="O52" s="17">
        <f t="shared" si="12"/>
        <v>120.56199658823425</v>
      </c>
      <c r="P52" s="59">
        <f t="shared" si="13"/>
        <v>0.05917514896198546</v>
      </c>
    </row>
    <row r="53" spans="1:16" s="17" customFormat="1" ht="11.25">
      <c r="A53" s="37" t="s">
        <v>80</v>
      </c>
      <c r="B53" s="8">
        <v>343</v>
      </c>
      <c r="C53" s="21" t="s">
        <v>156</v>
      </c>
      <c r="D53" s="9" t="s">
        <v>157</v>
      </c>
      <c r="E53" s="9" t="s">
        <v>26</v>
      </c>
      <c r="F53" s="53">
        <v>0.06524305555555555</v>
      </c>
      <c r="G53" s="42">
        <v>0.05912037037037037</v>
      </c>
      <c r="H53" s="38">
        <v>0.05379629629629629</v>
      </c>
      <c r="I53" s="42"/>
      <c r="J53" s="62">
        <f t="shared" si="7"/>
        <v>3</v>
      </c>
      <c r="K53" s="61">
        <f t="shared" si="8"/>
        <v>125.4049330461579</v>
      </c>
      <c r="L53" s="61">
        <f t="shared" si="9"/>
        <v>120.35224866766747</v>
      </c>
      <c r="M53" s="61">
        <f t="shared" si="10"/>
        <v>116.72526368658964</v>
      </c>
      <c r="N53" s="61">
        <f t="shared" si="11"/>
      </c>
      <c r="O53" s="17">
        <f t="shared" si="12"/>
        <v>120.82748180013834</v>
      </c>
      <c r="P53" s="59">
        <f t="shared" si="13"/>
        <v>0.0593054564171223</v>
      </c>
    </row>
    <row r="54" spans="1:16" s="17" customFormat="1" ht="11.25">
      <c r="A54" s="17" t="s">
        <v>68</v>
      </c>
      <c r="B54" s="17">
        <v>211</v>
      </c>
      <c r="C54" s="17" t="s">
        <v>90</v>
      </c>
      <c r="D54" s="17" t="s">
        <v>91</v>
      </c>
      <c r="E54" s="17" t="s">
        <v>21</v>
      </c>
      <c r="F54" s="59">
        <v>0.06532407407407408</v>
      </c>
      <c r="G54" s="59"/>
      <c r="H54" s="59">
        <v>0.05501157407407407</v>
      </c>
      <c r="I54" s="36">
        <v>0.06072916666666667</v>
      </c>
      <c r="J54" s="62">
        <f t="shared" si="7"/>
        <v>3</v>
      </c>
      <c r="K54" s="61">
        <f t="shared" si="8"/>
        <v>125.51859489392345</v>
      </c>
      <c r="L54" s="61">
        <f t="shared" si="9"/>
      </c>
      <c r="M54" s="61">
        <f t="shared" si="10"/>
        <v>119.36212958312404</v>
      </c>
      <c r="N54" s="61">
        <f t="shared" si="11"/>
        <v>118.51155649399104</v>
      </c>
      <c r="O54" s="17">
        <f t="shared" si="12"/>
        <v>121.13076032367951</v>
      </c>
      <c r="P54" s="59">
        <f t="shared" si="13"/>
        <v>0.05945431387067637</v>
      </c>
    </row>
    <row r="55" spans="1:16" s="17" customFormat="1" ht="11.25">
      <c r="A55" s="17" t="s">
        <v>68</v>
      </c>
      <c r="B55" s="17">
        <v>257</v>
      </c>
      <c r="C55" s="17" t="s">
        <v>54</v>
      </c>
      <c r="D55" s="17" t="s">
        <v>23</v>
      </c>
      <c r="E55" s="17" t="s">
        <v>29</v>
      </c>
      <c r="F55" s="59">
        <v>0.06474537037037037</v>
      </c>
      <c r="G55" s="59">
        <v>0.0625462962962963</v>
      </c>
      <c r="H55" s="59">
        <v>0.05623842592592593</v>
      </c>
      <c r="I55" s="36">
        <v>0.06158564814814815</v>
      </c>
      <c r="J55" s="62">
        <f t="shared" si="7"/>
        <v>4</v>
      </c>
      <c r="K55" s="61">
        <f t="shared" si="8"/>
        <v>124.70588607516102</v>
      </c>
      <c r="L55" s="61">
        <f t="shared" si="9"/>
        <v>127.3982039356729</v>
      </c>
      <c r="M55" s="61">
        <f t="shared" si="10"/>
        <v>122.02410848819689</v>
      </c>
      <c r="N55" s="61">
        <f t="shared" si="11"/>
        <v>120.65516316669687</v>
      </c>
      <c r="O55" s="17">
        <f t="shared" si="12"/>
        <v>122.46171924335158</v>
      </c>
      <c r="P55" s="59">
        <f t="shared" si="13"/>
        <v>0.060107585171440193</v>
      </c>
    </row>
    <row r="56" spans="1:16" s="17" customFormat="1" ht="11.25">
      <c r="A56" s="37" t="s">
        <v>39</v>
      </c>
      <c r="B56" s="8">
        <v>333</v>
      </c>
      <c r="C56" s="21" t="s">
        <v>230</v>
      </c>
      <c r="D56" s="9" t="s">
        <v>231</v>
      </c>
      <c r="E56" s="9" t="s">
        <v>232</v>
      </c>
      <c r="F56" s="53">
        <v>0.06502314814814815</v>
      </c>
      <c r="G56" s="42">
        <v>0.058576388888888886</v>
      </c>
      <c r="H56" s="42"/>
      <c r="I56" s="42">
        <v>0.06262731481481482</v>
      </c>
      <c r="J56" s="62">
        <f t="shared" si="7"/>
        <v>3</v>
      </c>
      <c r="K56" s="61">
        <f t="shared" si="8"/>
        <v>125.09623000988445</v>
      </c>
      <c r="L56" s="61">
        <f t="shared" si="9"/>
        <v>119.23383488475369</v>
      </c>
      <c r="M56" s="61">
        <f t="shared" si="10"/>
      </c>
      <c r="N56" s="61">
        <f t="shared" si="11"/>
        <v>123.27351606512227</v>
      </c>
      <c r="O56" s="17">
        <f t="shared" si="12"/>
        <v>122.5345269865868</v>
      </c>
      <c r="P56" s="59">
        <f t="shared" si="13"/>
        <v>0.060143321217403706</v>
      </c>
    </row>
    <row r="57" spans="1:16" s="17" customFormat="1" ht="11.25">
      <c r="A57" s="37" t="s">
        <v>80</v>
      </c>
      <c r="B57" s="8">
        <v>296</v>
      </c>
      <c r="C57" s="21" t="s">
        <v>52</v>
      </c>
      <c r="D57" s="9" t="s">
        <v>159</v>
      </c>
      <c r="E57" s="9" t="s">
        <v>160</v>
      </c>
      <c r="F57" s="53">
        <v>0.06511574074074074</v>
      </c>
      <c r="G57" s="42">
        <v>0.06063657407407408</v>
      </c>
      <c r="H57" s="38">
        <v>0.05560185185185185</v>
      </c>
      <c r="I57" s="42">
        <v>0.0627199074074074</v>
      </c>
      <c r="J57" s="62">
        <f t="shared" si="7"/>
        <v>4</v>
      </c>
      <c r="K57" s="61">
        <f t="shared" si="8"/>
        <v>125.22624453910798</v>
      </c>
      <c r="L57" s="61">
        <f t="shared" si="9"/>
        <v>123.47006990308927</v>
      </c>
      <c r="M57" s="61">
        <f t="shared" si="10"/>
        <v>120.64289301858362</v>
      </c>
      <c r="N57" s="61">
        <f t="shared" si="11"/>
        <v>123.50685223113547</v>
      </c>
      <c r="O57" s="17">
        <f t="shared" si="12"/>
        <v>122.53993838426943</v>
      </c>
      <c r="P57" s="59">
        <f t="shared" si="13"/>
        <v>0.060145977280450305</v>
      </c>
    </row>
    <row r="58" spans="1:16" s="17" customFormat="1" ht="11.25">
      <c r="A58" s="37" t="s">
        <v>217</v>
      </c>
      <c r="B58" s="8">
        <v>134</v>
      </c>
      <c r="C58" s="21" t="s">
        <v>237</v>
      </c>
      <c r="D58" s="9" t="s">
        <v>238</v>
      </c>
      <c r="E58" s="9" t="s">
        <v>239</v>
      </c>
      <c r="F58" s="76">
        <v>0.06159722222222222</v>
      </c>
      <c r="G58" s="42">
        <v>0.05923611111111111</v>
      </c>
      <c r="H58" s="38">
        <v>0.05858796296296296</v>
      </c>
      <c r="I58" s="43">
        <v>0.06407407407407407</v>
      </c>
      <c r="J58" s="62">
        <f t="shared" si="7"/>
        <v>4</v>
      </c>
      <c r="K58" s="61">
        <f t="shared" si="8"/>
        <v>120.24975784659505</v>
      </c>
      <c r="L58" s="61">
        <f t="shared" si="9"/>
        <v>120.59022235647558</v>
      </c>
      <c r="M58" s="61">
        <f t="shared" si="10"/>
        <v>127.12204922149672</v>
      </c>
      <c r="N58" s="61">
        <f t="shared" si="11"/>
        <v>126.9303636039303</v>
      </c>
      <c r="O58" s="17">
        <f t="shared" si="12"/>
        <v>122.59011460233364</v>
      </c>
      <c r="P58" s="59">
        <f t="shared" si="13"/>
        <v>0.060170605150445186</v>
      </c>
    </row>
    <row r="59" spans="1:16" s="17" customFormat="1" ht="11.25">
      <c r="A59" s="17" t="s">
        <v>68</v>
      </c>
      <c r="B59" s="17">
        <v>261</v>
      </c>
      <c r="C59" s="17" t="s">
        <v>24</v>
      </c>
      <c r="D59" s="17" t="s">
        <v>146</v>
      </c>
      <c r="E59" s="17" t="s">
        <v>147</v>
      </c>
      <c r="F59" s="59">
        <v>0.06483796296296296</v>
      </c>
      <c r="G59" s="59"/>
      <c r="H59" s="59">
        <v>0.05668981481481481</v>
      </c>
      <c r="I59" s="36">
        <v>0.06185185185185185</v>
      </c>
      <c r="J59" s="62">
        <f t="shared" si="7"/>
        <v>3</v>
      </c>
      <c r="K59" s="61">
        <f t="shared" si="8"/>
        <v>124.83605086862319</v>
      </c>
      <c r="L59" s="61">
        <f t="shared" si="9"/>
      </c>
      <c r="M59" s="61">
        <f t="shared" si="10"/>
        <v>123.00351582119538</v>
      </c>
      <c r="N59" s="61">
        <f t="shared" si="11"/>
        <v>121.32312695579297</v>
      </c>
      <c r="O59" s="17">
        <f t="shared" si="12"/>
        <v>123.05423121520386</v>
      </c>
      <c r="P59" s="59">
        <f t="shared" si="13"/>
        <v>0.06039840636873563</v>
      </c>
    </row>
    <row r="60" spans="1:16" s="17" customFormat="1" ht="11.25">
      <c r="A60" s="37" t="s">
        <v>80</v>
      </c>
      <c r="B60" s="8">
        <v>301</v>
      </c>
      <c r="C60" s="21" t="s">
        <v>118</v>
      </c>
      <c r="D60" s="9" t="s">
        <v>165</v>
      </c>
      <c r="E60" s="9" t="s">
        <v>9</v>
      </c>
      <c r="F60" s="53">
        <v>0.0633449074074074</v>
      </c>
      <c r="G60" s="42"/>
      <c r="H60" s="38">
        <v>0.0569675925925926</v>
      </c>
      <c r="I60" s="42">
        <v>0.062476851851851846</v>
      </c>
      <c r="J60" s="62">
        <f t="shared" si="7"/>
        <v>3</v>
      </c>
      <c r="K60" s="61">
        <f t="shared" si="8"/>
        <v>122.73096030921782</v>
      </c>
      <c r="L60" s="61">
        <f t="shared" si="9"/>
      </c>
      <c r="M60" s="61">
        <f t="shared" si="10"/>
        <v>123.60622802611753</v>
      </c>
      <c r="N60" s="61">
        <f t="shared" si="11"/>
        <v>122.89455081652987</v>
      </c>
      <c r="O60" s="17">
        <f t="shared" si="12"/>
        <v>123.07724638395507</v>
      </c>
      <c r="P60" s="59">
        <f t="shared" si="13"/>
        <v>0.06040970284754137</v>
      </c>
    </row>
    <row r="61" spans="1:16" s="17" customFormat="1" ht="11.25">
      <c r="A61" s="17" t="s">
        <v>47</v>
      </c>
      <c r="B61" s="17">
        <v>321</v>
      </c>
      <c r="C61" s="17" t="s">
        <v>52</v>
      </c>
      <c r="D61" s="17" t="s">
        <v>63</v>
      </c>
      <c r="E61" s="17" t="s">
        <v>204</v>
      </c>
      <c r="F61" s="59">
        <v>0.06335648148148149</v>
      </c>
      <c r="G61" s="59"/>
      <c r="H61" s="59">
        <v>0.057199074074074076</v>
      </c>
      <c r="I61" s="36">
        <v>0.06239583333333334</v>
      </c>
      <c r="J61" s="62">
        <f t="shared" si="7"/>
        <v>3</v>
      </c>
      <c r="K61" s="61">
        <f t="shared" si="8"/>
        <v>122.7473300134444</v>
      </c>
      <c r="L61" s="61">
        <f t="shared" si="9"/>
      </c>
      <c r="M61" s="61">
        <f t="shared" si="10"/>
        <v>124.108488196886</v>
      </c>
      <c r="N61" s="61">
        <f t="shared" si="11"/>
        <v>122.69059838907886</v>
      </c>
      <c r="O61" s="17">
        <f t="shared" si="12"/>
        <v>123.18213886646976</v>
      </c>
      <c r="P61" s="59">
        <f t="shared" si="13"/>
        <v>0.06046118696735899</v>
      </c>
    </row>
    <row r="62" spans="1:16" s="17" customFormat="1" ht="11.25">
      <c r="A62" s="37" t="s">
        <v>0</v>
      </c>
      <c r="B62" s="8">
        <v>228</v>
      </c>
      <c r="C62" s="21" t="s">
        <v>205</v>
      </c>
      <c r="D62" s="9" t="s">
        <v>206</v>
      </c>
      <c r="E62" s="9" t="s">
        <v>13</v>
      </c>
      <c r="F62" s="53">
        <v>0.05821759259259259</v>
      </c>
      <c r="G62" s="42">
        <v>0.0665162037037037</v>
      </c>
      <c r="H62" s="38"/>
      <c r="I62" s="42">
        <v>0.060856481481481484</v>
      </c>
      <c r="J62" s="62">
        <f t="shared" si="7"/>
        <v>3</v>
      </c>
      <c r="K62" s="61">
        <f t="shared" si="8"/>
        <v>115.39691119832867</v>
      </c>
      <c r="L62" s="61">
        <f t="shared" si="9"/>
        <v>135.5677601490152</v>
      </c>
      <c r="M62" s="61">
        <f t="shared" si="10"/>
      </c>
      <c r="N62" s="61">
        <f t="shared" si="11"/>
        <v>118.82966821833429</v>
      </c>
      <c r="O62" s="17">
        <f t="shared" si="12"/>
        <v>123.26477985522605</v>
      </c>
      <c r="P62" s="59">
        <f t="shared" si="13"/>
        <v>0.06050174944109374</v>
      </c>
    </row>
    <row r="63" spans="1:16" s="17" customFormat="1" ht="11.25">
      <c r="A63" s="17" t="s">
        <v>68</v>
      </c>
      <c r="B63" s="17">
        <v>269</v>
      </c>
      <c r="C63" s="17" t="s">
        <v>131</v>
      </c>
      <c r="D63" s="17" t="s">
        <v>132</v>
      </c>
      <c r="E63" s="17" t="s">
        <v>103</v>
      </c>
      <c r="F63" s="59">
        <v>0.06510416666666667</v>
      </c>
      <c r="G63" s="59">
        <v>0.06042824074074074</v>
      </c>
      <c r="H63" s="59"/>
      <c r="I63" s="36">
        <v>0.06229166666666667</v>
      </c>
      <c r="J63" s="62">
        <f t="shared" si="7"/>
        <v>3</v>
      </c>
      <c r="K63" s="61">
        <f t="shared" si="8"/>
        <v>125.20999545410045</v>
      </c>
      <c r="L63" s="61">
        <f t="shared" si="9"/>
        <v>123.04162033906587</v>
      </c>
      <c r="M63" s="61">
        <f t="shared" si="10"/>
      </c>
      <c r="N63" s="61">
        <f t="shared" si="11"/>
        <v>122.4284827856492</v>
      </c>
      <c r="O63" s="17">
        <f t="shared" si="12"/>
        <v>123.56003285960519</v>
      </c>
      <c r="P63" s="59">
        <f t="shared" si="13"/>
        <v>0.060646667748769756</v>
      </c>
    </row>
    <row r="64" spans="1:16" s="17" customFormat="1" ht="11.25">
      <c r="A64" s="17" t="s">
        <v>68</v>
      </c>
      <c r="B64" s="17">
        <v>275</v>
      </c>
      <c r="C64" s="17" t="s">
        <v>95</v>
      </c>
      <c r="D64" s="17" t="s">
        <v>96</v>
      </c>
      <c r="E64" s="17" t="s">
        <v>101</v>
      </c>
      <c r="F64" s="59">
        <v>0.06291666666666666</v>
      </c>
      <c r="G64" s="59">
        <v>0.06236111111111111</v>
      </c>
      <c r="H64" s="59">
        <v>0.056076388888888884</v>
      </c>
      <c r="I64" s="36">
        <v>0.06930555555555555</v>
      </c>
      <c r="J64" s="62">
        <f t="shared" si="7"/>
        <v>4</v>
      </c>
      <c r="K64" s="61">
        <f t="shared" si="8"/>
        <v>122.12471193146825</v>
      </c>
      <c r="L64" s="61">
        <f t="shared" si="9"/>
        <v>127.01724085864095</v>
      </c>
      <c r="M64" s="61">
        <f t="shared" si="10"/>
        <v>121.67252636865895</v>
      </c>
      <c r="N64" s="61">
        <f t="shared" si="11"/>
        <v>140.34444687297</v>
      </c>
      <c r="O64" s="17">
        <f t="shared" si="12"/>
        <v>123.60482638625605</v>
      </c>
      <c r="P64" s="59">
        <f t="shared" si="13"/>
        <v>0.06066865364554576</v>
      </c>
    </row>
    <row r="65" spans="1:16" s="17" customFormat="1" ht="11.25">
      <c r="A65" s="37" t="s">
        <v>47</v>
      </c>
      <c r="B65" s="8">
        <v>327</v>
      </c>
      <c r="C65" s="21" t="s">
        <v>54</v>
      </c>
      <c r="D65" s="9" t="s">
        <v>55</v>
      </c>
      <c r="E65" s="9" t="s">
        <v>56</v>
      </c>
      <c r="F65" s="53">
        <v>0.06313657407407408</v>
      </c>
      <c r="G65" s="42">
        <v>0.06054398148148148</v>
      </c>
      <c r="H65" s="38">
        <v>0.0579050925925926</v>
      </c>
      <c r="I65" s="42"/>
      <c r="J65" s="62">
        <f t="shared" si="7"/>
        <v>3</v>
      </c>
      <c r="K65" s="61">
        <f t="shared" si="8"/>
        <v>122.43616735365958</v>
      </c>
      <c r="L65" s="61">
        <f t="shared" si="9"/>
        <v>123.2796460542701</v>
      </c>
      <c r="M65" s="61">
        <f t="shared" si="10"/>
        <v>125.6403817177298</v>
      </c>
      <c r="N65" s="61">
        <f t="shared" si="11"/>
      </c>
      <c r="O65" s="17">
        <f t="shared" si="12"/>
        <v>123.78539837521983</v>
      </c>
      <c r="P65" s="59">
        <f t="shared" si="13"/>
        <v>0.060757283351818694</v>
      </c>
    </row>
    <row r="66" spans="1:16" s="17" customFormat="1" ht="11.25">
      <c r="A66" s="37" t="s">
        <v>80</v>
      </c>
      <c r="B66" s="8">
        <v>314</v>
      </c>
      <c r="C66" s="21" t="s">
        <v>93</v>
      </c>
      <c r="D66" s="9" t="s">
        <v>176</v>
      </c>
      <c r="E66" s="9" t="s">
        <v>177</v>
      </c>
      <c r="F66" s="53">
        <v>0.06206018518518519</v>
      </c>
      <c r="G66" s="42"/>
      <c r="H66" s="38">
        <v>0.05517361111111111</v>
      </c>
      <c r="I66" s="42">
        <v>0.06576388888888889</v>
      </c>
      <c r="J66" s="62">
        <f t="shared" si="7"/>
        <v>3</v>
      </c>
      <c r="K66" s="61">
        <f t="shared" si="8"/>
        <v>120.90885996269738</v>
      </c>
      <c r="L66" s="61">
        <f t="shared" si="9"/>
      </c>
      <c r="M66" s="61">
        <f t="shared" si="10"/>
        <v>119.71371170266198</v>
      </c>
      <c r="N66" s="61">
        <f t="shared" si="11"/>
        <v>131.2309018732767</v>
      </c>
      <c r="O66" s="17">
        <f t="shared" si="12"/>
        <v>123.95115784621203</v>
      </c>
      <c r="P66" s="59">
        <f t="shared" si="13"/>
        <v>0.060838642666241165</v>
      </c>
    </row>
    <row r="67" spans="1:16" s="17" customFormat="1" ht="11.25">
      <c r="A67" s="37" t="s">
        <v>39</v>
      </c>
      <c r="B67" s="8">
        <v>197</v>
      </c>
      <c r="C67" s="21" t="s">
        <v>40</v>
      </c>
      <c r="D67" s="9" t="s">
        <v>41</v>
      </c>
      <c r="E67" s="9" t="s">
        <v>14</v>
      </c>
      <c r="F67" s="53">
        <v>0.06719907407407406</v>
      </c>
      <c r="G67" s="38">
        <v>0.059305555555555556</v>
      </c>
      <c r="H67" s="38">
        <v>0.057199074074074076</v>
      </c>
      <c r="I67" s="42">
        <v>0.06521990740740741</v>
      </c>
      <c r="J67" s="62">
        <f t="shared" si="7"/>
        <v>4</v>
      </c>
      <c r="K67" s="61">
        <f t="shared" si="8"/>
        <v>128.13854497183422</v>
      </c>
      <c r="L67" s="61">
        <f t="shared" si="9"/>
        <v>120.73300880223414</v>
      </c>
      <c r="M67" s="61">
        <f t="shared" si="10"/>
        <v>124.108488196886</v>
      </c>
      <c r="N67" s="61">
        <f t="shared" si="11"/>
        <v>129.84306479736952</v>
      </c>
      <c r="O67" s="17">
        <f t="shared" si="12"/>
        <v>124.32668065698478</v>
      </c>
      <c r="P67" s="59">
        <f t="shared" si="13"/>
        <v>0.061022959606031046</v>
      </c>
    </row>
    <row r="68" spans="1:16" s="17" customFormat="1" ht="11.25">
      <c r="A68" s="37" t="s">
        <v>80</v>
      </c>
      <c r="B68" s="8">
        <v>291</v>
      </c>
      <c r="C68" s="21" t="s">
        <v>24</v>
      </c>
      <c r="D68" s="9" t="s">
        <v>116</v>
      </c>
      <c r="E68" s="9"/>
      <c r="F68" s="53">
        <v>0.0646412037037037</v>
      </c>
      <c r="G68" s="42">
        <v>0.061203703703703705</v>
      </c>
      <c r="H68" s="38">
        <v>0.06076388888888889</v>
      </c>
      <c r="I68" s="42">
        <v>0.06283564814814814</v>
      </c>
      <c r="J68" s="62">
        <f t="shared" si="7"/>
        <v>4</v>
      </c>
      <c r="K68" s="61">
        <f t="shared" si="8"/>
        <v>124.55939058961152</v>
      </c>
      <c r="L68" s="61">
        <f t="shared" si="9"/>
        <v>124.63647926338255</v>
      </c>
      <c r="M68" s="61">
        <f t="shared" si="10"/>
        <v>131.84329482672024</v>
      </c>
      <c r="N68" s="61">
        <f t="shared" si="11"/>
        <v>123.7986580902516</v>
      </c>
      <c r="O68" s="17">
        <f t="shared" si="12"/>
        <v>124.33150931441524</v>
      </c>
      <c r="P68" s="59">
        <f t="shared" si="13"/>
        <v>0.06102532964410955</v>
      </c>
    </row>
    <row r="69" spans="1:16" s="17" customFormat="1" ht="11.25">
      <c r="A69" s="17" t="s">
        <v>80</v>
      </c>
      <c r="B69" s="17">
        <v>311</v>
      </c>
      <c r="C69" s="17" t="s">
        <v>93</v>
      </c>
      <c r="D69" s="17" t="s">
        <v>94</v>
      </c>
      <c r="E69" s="17" t="s">
        <v>9</v>
      </c>
      <c r="F69" s="59">
        <v>0.0630787037037037</v>
      </c>
      <c r="H69" s="59">
        <v>0.0587037037037037</v>
      </c>
      <c r="I69" s="59">
        <v>0.0628125</v>
      </c>
      <c r="J69" s="62">
        <f aca="true" t="shared" si="14" ref="J69:J100">COUNT(F69:I69)</f>
        <v>3</v>
      </c>
      <c r="K69" s="61">
        <f aca="true" t="shared" si="15" ref="K69:K100">IF(F69="","",((F69/$K$2)^$K$3)*100)</f>
        <v>122.3542338375116</v>
      </c>
      <c r="L69" s="61">
        <f aca="true" t="shared" si="16" ref="L69:L100">IF(G69="","",((G69/$L$2)^$L$3)*100)</f>
      </c>
      <c r="M69" s="61">
        <f aca="true" t="shared" si="17" ref="M69:M100">IF(H69="","",((H69/$M$2)^$M$3)*100)</f>
        <v>127.37317930688097</v>
      </c>
      <c r="N69" s="61">
        <f aca="true" t="shared" si="18" ref="N69:N100">IF(I69="","",((I69/$N$2)^$N$3)*100)</f>
        <v>123.74028486904687</v>
      </c>
      <c r="O69" s="17">
        <f aca="true" t="shared" si="19" ref="O69:O100">(SMALL(K69:N69,1)+SMALL(K69:N69,2)+SMALL(K69:N69,3))/3</f>
        <v>124.48923267114647</v>
      </c>
      <c r="P69" s="59">
        <f aca="true" t="shared" si="20" ref="P69:P100">$O$2*O69/100</f>
        <v>0.061102744612287554</v>
      </c>
    </row>
    <row r="70" spans="1:16" s="17" customFormat="1" ht="11.25">
      <c r="A70" s="37" t="s">
        <v>80</v>
      </c>
      <c r="B70" s="8">
        <v>306</v>
      </c>
      <c r="C70" s="21" t="s">
        <v>122</v>
      </c>
      <c r="D70" s="9" t="s">
        <v>123</v>
      </c>
      <c r="E70" s="9" t="s">
        <v>124</v>
      </c>
      <c r="F70" s="53">
        <v>0.06780092592592592</v>
      </c>
      <c r="G70" s="42">
        <v>0.06063657407407408</v>
      </c>
      <c r="H70" s="38">
        <v>0.05856481481481481</v>
      </c>
      <c r="I70" s="42">
        <v>0.06258101851851851</v>
      </c>
      <c r="J70" s="62">
        <f t="shared" si="14"/>
        <v>4</v>
      </c>
      <c r="K70" s="61">
        <f t="shared" si="15"/>
        <v>128.9753138576823</v>
      </c>
      <c r="L70" s="61">
        <f t="shared" si="16"/>
        <v>123.47006990308927</v>
      </c>
      <c r="M70" s="61">
        <f t="shared" si="17"/>
        <v>127.07182320441987</v>
      </c>
      <c r="N70" s="61">
        <f t="shared" si="18"/>
        <v>123.15688419115254</v>
      </c>
      <c r="O70" s="17">
        <f t="shared" si="19"/>
        <v>124.56625909955387</v>
      </c>
      <c r="P70" s="59">
        <f t="shared" si="20"/>
        <v>0.06114055130514272</v>
      </c>
    </row>
    <row r="71" spans="1:16" s="17" customFormat="1" ht="11.25">
      <c r="A71" s="37" t="s">
        <v>80</v>
      </c>
      <c r="B71" s="8">
        <v>152</v>
      </c>
      <c r="C71" s="21" t="s">
        <v>52</v>
      </c>
      <c r="D71" s="9" t="s">
        <v>121</v>
      </c>
      <c r="E71" s="9" t="s">
        <v>29</v>
      </c>
      <c r="F71" s="53">
        <v>0.06353009259259258</v>
      </c>
      <c r="G71" s="42">
        <v>0.06063657407407408</v>
      </c>
      <c r="H71" s="38"/>
      <c r="I71" s="42">
        <v>0.06425925925925925</v>
      </c>
      <c r="J71" s="62">
        <f t="shared" si="14"/>
        <v>3</v>
      </c>
      <c r="K71" s="61">
        <f t="shared" si="15"/>
        <v>122.99277879350213</v>
      </c>
      <c r="L71" s="61">
        <f t="shared" si="16"/>
        <v>123.47006990308927</v>
      </c>
      <c r="M71" s="61">
        <f t="shared" si="17"/>
      </c>
      <c r="N71" s="61">
        <f t="shared" si="18"/>
        <v>127.40012244649208</v>
      </c>
      <c r="O71" s="17">
        <f t="shared" si="19"/>
        <v>124.62099038102781</v>
      </c>
      <c r="P71" s="59">
        <f t="shared" si="20"/>
        <v>0.06116741492573422</v>
      </c>
    </row>
    <row r="72" spans="1:16" s="17" customFormat="1" ht="11.25">
      <c r="A72" s="59" t="s">
        <v>68</v>
      </c>
      <c r="B72" s="17">
        <v>270</v>
      </c>
      <c r="C72" s="17" t="s">
        <v>36</v>
      </c>
      <c r="D72" s="17" t="s">
        <v>102</v>
      </c>
      <c r="F72" s="59">
        <v>0.06577546296296297</v>
      </c>
      <c r="G72" s="59"/>
      <c r="H72" s="59">
        <v>0.059155092592592586</v>
      </c>
      <c r="I72" s="36">
        <v>0.06107638888888889</v>
      </c>
      <c r="J72" s="62">
        <f t="shared" si="14"/>
        <v>3</v>
      </c>
      <c r="K72" s="61">
        <f t="shared" si="15"/>
        <v>126.15115877777832</v>
      </c>
      <c r="L72" s="61">
        <f t="shared" si="16"/>
      </c>
      <c r="M72" s="61">
        <f t="shared" si="17"/>
        <v>128.35258663987946</v>
      </c>
      <c r="N72" s="61">
        <f t="shared" si="18"/>
        <v>119.37957279655906</v>
      </c>
      <c r="O72" s="17">
        <f t="shared" si="19"/>
        <v>124.62777273807228</v>
      </c>
      <c r="P72" s="59">
        <f t="shared" si="20"/>
        <v>0.06117074389340047</v>
      </c>
    </row>
    <row r="73" spans="1:16" s="17" customFormat="1" ht="11.25">
      <c r="A73" s="37" t="s">
        <v>0</v>
      </c>
      <c r="B73" s="8">
        <v>339</v>
      </c>
      <c r="C73" s="21" t="s">
        <v>200</v>
      </c>
      <c r="D73" s="9" t="s">
        <v>201</v>
      </c>
      <c r="E73" s="9" t="s">
        <v>9</v>
      </c>
      <c r="F73" s="53">
        <v>0.06565972222222222</v>
      </c>
      <c r="G73" s="42">
        <v>0.06241898148148148</v>
      </c>
      <c r="H73" s="38"/>
      <c r="I73" s="42">
        <v>0.06181712962962963</v>
      </c>
      <c r="J73" s="62">
        <f t="shared" si="14"/>
        <v>3</v>
      </c>
      <c r="K73" s="61">
        <f t="shared" si="15"/>
        <v>125.98907495174309</v>
      </c>
      <c r="L73" s="61">
        <f t="shared" si="16"/>
        <v>127.13629060653533</v>
      </c>
      <c r="M73" s="61">
        <f t="shared" si="17"/>
      </c>
      <c r="N73" s="61">
        <f t="shared" si="18"/>
        <v>121.23595551348532</v>
      </c>
      <c r="O73" s="17">
        <f t="shared" si="19"/>
        <v>124.78710702392125</v>
      </c>
      <c r="P73" s="59">
        <f t="shared" si="20"/>
        <v>0.06124894954996459</v>
      </c>
    </row>
    <row r="74" spans="1:16" s="17" customFormat="1" ht="11.25">
      <c r="A74" s="17" t="s">
        <v>68</v>
      </c>
      <c r="B74" s="17">
        <v>263</v>
      </c>
      <c r="C74" s="17" t="s">
        <v>145</v>
      </c>
      <c r="D74" s="17" t="s">
        <v>65</v>
      </c>
      <c r="F74" s="59">
        <v>0.06762731481481482</v>
      </c>
      <c r="G74" s="59"/>
      <c r="H74" s="59">
        <v>0.056400462962962965</v>
      </c>
      <c r="I74" s="36">
        <v>0.06276620370370371</v>
      </c>
      <c r="J74" s="62">
        <f t="shared" si="14"/>
        <v>3</v>
      </c>
      <c r="K74" s="61">
        <f t="shared" si="15"/>
        <v>128.7341447871571</v>
      </c>
      <c r="L74" s="61">
        <f t="shared" si="16"/>
      </c>
      <c r="M74" s="61">
        <f t="shared" si="17"/>
        <v>122.37569060773481</v>
      </c>
      <c r="N74" s="61">
        <f t="shared" si="18"/>
        <v>123.62355649751082</v>
      </c>
      <c r="O74" s="17">
        <f t="shared" si="19"/>
        <v>124.91113063080091</v>
      </c>
      <c r="P74" s="59">
        <f t="shared" si="20"/>
        <v>0.06130982375261215</v>
      </c>
    </row>
    <row r="75" spans="1:16" s="17" customFormat="1" ht="11.25">
      <c r="A75" s="37" t="s">
        <v>80</v>
      </c>
      <c r="B75" s="8">
        <v>313</v>
      </c>
      <c r="C75" s="21" t="s">
        <v>22</v>
      </c>
      <c r="D75" s="9" t="s">
        <v>117</v>
      </c>
      <c r="E75" s="9"/>
      <c r="F75" s="53">
        <v>0.06668981481481481</v>
      </c>
      <c r="G75" s="42">
        <v>0.06119212962962963</v>
      </c>
      <c r="H75" s="38">
        <v>0.0566550925925926</v>
      </c>
      <c r="I75" s="42"/>
      <c r="J75" s="62">
        <f t="shared" si="14"/>
        <v>3</v>
      </c>
      <c r="K75" s="61">
        <f t="shared" si="15"/>
        <v>127.42892829372967</v>
      </c>
      <c r="L75" s="61">
        <f t="shared" si="16"/>
        <v>124.61267390691097</v>
      </c>
      <c r="M75" s="61">
        <f t="shared" si="17"/>
        <v>122.92817679558013</v>
      </c>
      <c r="N75" s="61">
        <f t="shared" si="18"/>
      </c>
      <c r="O75" s="17">
        <f t="shared" si="19"/>
        <v>124.9899263320736</v>
      </c>
      <c r="P75" s="59">
        <f t="shared" si="20"/>
        <v>0.061348498853326515</v>
      </c>
    </row>
    <row r="76" spans="1:16" s="17" customFormat="1" ht="11.25">
      <c r="A76" s="37" t="s">
        <v>80</v>
      </c>
      <c r="B76" s="8">
        <v>11</v>
      </c>
      <c r="C76" s="21" t="s">
        <v>174</v>
      </c>
      <c r="D76" s="9" t="s">
        <v>69</v>
      </c>
      <c r="E76" s="9" t="s">
        <v>29</v>
      </c>
      <c r="F76" s="53"/>
      <c r="G76" s="42">
        <v>0.06388888888888888</v>
      </c>
      <c r="H76" s="38">
        <v>0.05626157407407407</v>
      </c>
      <c r="I76" s="42">
        <v>0.0626388888888889</v>
      </c>
      <c r="J76" s="62">
        <f t="shared" si="14"/>
        <v>3</v>
      </c>
      <c r="K76" s="61">
        <f t="shared" si="15"/>
      </c>
      <c r="L76" s="61">
        <f t="shared" si="16"/>
        <v>130.160521537158</v>
      </c>
      <c r="M76" s="61">
        <f t="shared" si="17"/>
        <v>122.07433450527373</v>
      </c>
      <c r="N76" s="61">
        <f t="shared" si="18"/>
        <v>123.30267780656017</v>
      </c>
      <c r="O76" s="17">
        <f t="shared" si="19"/>
        <v>125.17917794966395</v>
      </c>
      <c r="P76" s="59">
        <f t="shared" si="20"/>
        <v>0.061441388760421004</v>
      </c>
    </row>
    <row r="77" spans="1:16" s="17" customFormat="1" ht="11.25">
      <c r="A77" s="17" t="s">
        <v>47</v>
      </c>
      <c r="B77" s="17">
        <v>46</v>
      </c>
      <c r="C77" s="17" t="s">
        <v>61</v>
      </c>
      <c r="D77" s="17" t="s">
        <v>67</v>
      </c>
      <c r="E77" s="17" t="s">
        <v>53</v>
      </c>
      <c r="F77" s="59"/>
      <c r="G77" s="59">
        <v>0.06184027777777778</v>
      </c>
      <c r="H77" s="59">
        <v>0.056226851851851854</v>
      </c>
      <c r="I77" s="36">
        <v>0.06539351851851852</v>
      </c>
      <c r="J77" s="62">
        <f t="shared" si="14"/>
        <v>3</v>
      </c>
      <c r="K77" s="61">
        <f t="shared" si="15"/>
      </c>
      <c r="L77" s="61">
        <f t="shared" si="16"/>
        <v>125.94584296420932</v>
      </c>
      <c r="M77" s="61">
        <f t="shared" si="17"/>
        <v>121.99899547965846</v>
      </c>
      <c r="N77" s="61">
        <f t="shared" si="18"/>
        <v>130.28564071833893</v>
      </c>
      <c r="O77" s="17">
        <f t="shared" si="19"/>
        <v>126.07682638740225</v>
      </c>
      <c r="P77" s="59">
        <f t="shared" si="20"/>
        <v>0.06188197934055279</v>
      </c>
    </row>
    <row r="78" spans="1:16" s="17" customFormat="1" ht="11.25">
      <c r="A78" s="17" t="s">
        <v>68</v>
      </c>
      <c r="B78" s="17">
        <v>259</v>
      </c>
      <c r="C78" s="17" t="s">
        <v>104</v>
      </c>
      <c r="D78" s="17" t="s">
        <v>86</v>
      </c>
      <c r="E78" s="17" t="s">
        <v>14</v>
      </c>
      <c r="F78" s="59">
        <v>0.06819444444444445</v>
      </c>
      <c r="G78" s="59">
        <v>0.06175925925925926</v>
      </c>
      <c r="H78" s="59">
        <v>0.05721064814814814</v>
      </c>
      <c r="I78" s="36">
        <v>0.0653587962962963</v>
      </c>
      <c r="J78" s="62">
        <f t="shared" si="14"/>
        <v>4</v>
      </c>
      <c r="K78" s="61">
        <f t="shared" si="15"/>
        <v>129.5213475172236</v>
      </c>
      <c r="L78" s="61">
        <f t="shared" si="16"/>
        <v>125.77918916029536</v>
      </c>
      <c r="M78" s="61">
        <f t="shared" si="17"/>
        <v>124.1336012054244</v>
      </c>
      <c r="N78" s="61">
        <f t="shared" si="18"/>
        <v>130.19709918463823</v>
      </c>
      <c r="O78" s="17">
        <f t="shared" si="19"/>
        <v>126.4780459609811</v>
      </c>
      <c r="P78" s="59">
        <f t="shared" si="20"/>
        <v>0.062078908959378544</v>
      </c>
    </row>
    <row r="79" spans="1:16" s="17" customFormat="1" ht="11.25">
      <c r="A79" s="17" t="s">
        <v>47</v>
      </c>
      <c r="B79" s="17">
        <v>325</v>
      </c>
      <c r="C79" s="17" t="s">
        <v>57</v>
      </c>
      <c r="D79" s="17" t="s">
        <v>58</v>
      </c>
      <c r="E79" s="17" t="s">
        <v>9</v>
      </c>
      <c r="F79" s="59">
        <v>0.06552083333333333</v>
      </c>
      <c r="G79" s="59">
        <v>0.06219907407407407</v>
      </c>
      <c r="H79" s="59">
        <v>0.0587037037037037</v>
      </c>
      <c r="I79" s="36"/>
      <c r="J79" s="62">
        <f t="shared" si="14"/>
        <v>3</v>
      </c>
      <c r="K79" s="61">
        <f t="shared" si="15"/>
        <v>125.79447249360108</v>
      </c>
      <c r="L79" s="61">
        <f t="shared" si="16"/>
        <v>126.68390744511733</v>
      </c>
      <c r="M79" s="61">
        <f t="shared" si="17"/>
        <v>127.37317930688097</v>
      </c>
      <c r="N79" s="61">
        <f t="shared" si="18"/>
      </c>
      <c r="O79" s="17">
        <f t="shared" si="19"/>
        <v>126.6171864151998</v>
      </c>
      <c r="P79" s="59">
        <f t="shared" si="20"/>
        <v>0.06214720292711326</v>
      </c>
    </row>
    <row r="80" spans="1:16" s="17" customFormat="1" ht="11.25">
      <c r="A80" s="37" t="s">
        <v>47</v>
      </c>
      <c r="B80" s="8">
        <v>324</v>
      </c>
      <c r="C80" s="21" t="s">
        <v>62</v>
      </c>
      <c r="D80" s="9" t="s">
        <v>66</v>
      </c>
      <c r="E80" s="9" t="s">
        <v>9</v>
      </c>
      <c r="F80" s="53">
        <v>0.06825231481481481</v>
      </c>
      <c r="G80" s="38">
        <v>0.062372685185185184</v>
      </c>
      <c r="H80" s="38">
        <v>0.05856481481481481</v>
      </c>
      <c r="I80" s="42">
        <v>0.06381944444444444</v>
      </c>
      <c r="J80" s="62">
        <f t="shared" si="14"/>
        <v>4</v>
      </c>
      <c r="K80" s="61">
        <f t="shared" si="15"/>
        <v>129.60157473689594</v>
      </c>
      <c r="L80" s="61">
        <f t="shared" si="16"/>
        <v>127.04105071987128</v>
      </c>
      <c r="M80" s="61">
        <f t="shared" si="17"/>
        <v>127.07182320441987</v>
      </c>
      <c r="N80" s="61">
        <f t="shared" si="18"/>
        <v>126.28506582312038</v>
      </c>
      <c r="O80" s="17">
        <f t="shared" si="19"/>
        <v>126.79931324913719</v>
      </c>
      <c r="P80" s="59">
        <f t="shared" si="20"/>
        <v>0.06223659579412946</v>
      </c>
    </row>
    <row r="81" spans="1:16" s="17" customFormat="1" ht="11.25">
      <c r="A81" s="37" t="s">
        <v>47</v>
      </c>
      <c r="B81" s="8">
        <v>192</v>
      </c>
      <c r="C81" s="21" t="s">
        <v>30</v>
      </c>
      <c r="D81" s="9" t="s">
        <v>214</v>
      </c>
      <c r="E81" s="9" t="s">
        <v>78</v>
      </c>
      <c r="F81" s="53">
        <v>0.057789351851851856</v>
      </c>
      <c r="G81" s="42">
        <v>0.07456018518518519</v>
      </c>
      <c r="H81" s="38">
        <v>0.05260416666666667</v>
      </c>
      <c r="I81" s="42"/>
      <c r="J81" s="62">
        <f t="shared" si="14"/>
        <v>3</v>
      </c>
      <c r="K81" s="61">
        <f t="shared" si="15"/>
        <v>114.77663775243465</v>
      </c>
      <c r="L81" s="61">
        <f t="shared" si="16"/>
        <v>152.13591095052212</v>
      </c>
      <c r="M81" s="61">
        <f t="shared" si="17"/>
        <v>114.13862380713209</v>
      </c>
      <c r="N81" s="61">
        <f t="shared" si="18"/>
      </c>
      <c r="O81" s="17">
        <f t="shared" si="19"/>
        <v>127.01705750336295</v>
      </c>
      <c r="P81" s="59">
        <f t="shared" si="20"/>
        <v>0.06234347067215121</v>
      </c>
    </row>
    <row r="82" spans="1:16" s="17" customFormat="1" ht="11.25">
      <c r="A82" s="37" t="s">
        <v>39</v>
      </c>
      <c r="B82" s="8">
        <v>331</v>
      </c>
      <c r="C82" s="21" t="s">
        <v>42</v>
      </c>
      <c r="D82" s="9" t="s">
        <v>43</v>
      </c>
      <c r="E82" s="9" t="s">
        <v>9</v>
      </c>
      <c r="F82" s="53">
        <v>0.06660879629629629</v>
      </c>
      <c r="G82" s="42">
        <v>0.06182870370370371</v>
      </c>
      <c r="H82" s="54">
        <v>0.06004629629629629</v>
      </c>
      <c r="I82" s="54">
        <v>0.06561342592592594</v>
      </c>
      <c r="J82" s="62">
        <f t="shared" si="14"/>
        <v>4</v>
      </c>
      <c r="K82" s="61">
        <f t="shared" si="15"/>
        <v>127.31590006174474</v>
      </c>
      <c r="L82" s="61">
        <f t="shared" si="16"/>
        <v>125.922035144193</v>
      </c>
      <c r="M82" s="61">
        <f t="shared" si="17"/>
        <v>130.28628829733802</v>
      </c>
      <c r="N82" s="61">
        <f t="shared" si="18"/>
        <v>130.84670927066875</v>
      </c>
      <c r="O82" s="17">
        <f t="shared" si="19"/>
        <v>127.84140783442524</v>
      </c>
      <c r="P82" s="59">
        <f t="shared" si="20"/>
        <v>0.06274808452243505</v>
      </c>
    </row>
    <row r="83" spans="1:16" s="17" customFormat="1" ht="11.25">
      <c r="A83" s="37" t="s">
        <v>80</v>
      </c>
      <c r="B83" s="8">
        <v>161</v>
      </c>
      <c r="C83" s="21" t="s">
        <v>152</v>
      </c>
      <c r="D83" s="9" t="s">
        <v>153</v>
      </c>
      <c r="E83" s="9" t="s">
        <v>29</v>
      </c>
      <c r="F83" s="53">
        <v>0.07359953703703703</v>
      </c>
      <c r="G83" s="42">
        <v>0.061377314814814815</v>
      </c>
      <c r="H83" s="38">
        <v>0.05884259259259259</v>
      </c>
      <c r="I83" s="42">
        <v>0.06563657407407407</v>
      </c>
      <c r="J83" s="62">
        <f t="shared" si="14"/>
        <v>4</v>
      </c>
      <c r="K83" s="61">
        <f t="shared" si="15"/>
        <v>136.9378161180041</v>
      </c>
      <c r="L83" s="61">
        <f t="shared" si="16"/>
        <v>124.99356500787151</v>
      </c>
      <c r="M83" s="61">
        <f t="shared" si="17"/>
        <v>127.67453540934204</v>
      </c>
      <c r="N83" s="61">
        <f t="shared" si="18"/>
        <v>130.90579978378545</v>
      </c>
      <c r="O83" s="17">
        <f t="shared" si="19"/>
        <v>127.85796673366633</v>
      </c>
      <c r="P83" s="59">
        <f t="shared" si="20"/>
        <v>0.06275621208631893</v>
      </c>
    </row>
    <row r="84" spans="1:16" s="17" customFormat="1" ht="11.25">
      <c r="A84" s="37" t="s">
        <v>80</v>
      </c>
      <c r="B84" s="8">
        <v>307</v>
      </c>
      <c r="C84" s="21" t="s">
        <v>172</v>
      </c>
      <c r="D84" s="9" t="s">
        <v>173</v>
      </c>
      <c r="E84" s="9" t="s">
        <v>9</v>
      </c>
      <c r="F84" s="53">
        <v>0.06456018518518519</v>
      </c>
      <c r="G84" s="42">
        <v>0.06319444444444444</v>
      </c>
      <c r="H84" s="38"/>
      <c r="I84" s="42">
        <v>0.06547453703703704</v>
      </c>
      <c r="J84" s="62">
        <f t="shared" si="14"/>
        <v>3</v>
      </c>
      <c r="K84" s="61">
        <f t="shared" si="15"/>
        <v>124.44540558680191</v>
      </c>
      <c r="L84" s="61">
        <f t="shared" si="16"/>
        <v>128.7316633164561</v>
      </c>
      <c r="M84" s="61">
        <f t="shared" si="17"/>
      </c>
      <c r="N84" s="61">
        <f t="shared" si="18"/>
        <v>130.49228881757597</v>
      </c>
      <c r="O84" s="17">
        <f t="shared" si="19"/>
        <v>127.88978590694467</v>
      </c>
      <c r="P84" s="59">
        <f t="shared" si="20"/>
        <v>0.06277182981306431</v>
      </c>
    </row>
    <row r="85" spans="1:16" s="17" customFormat="1" ht="11.25">
      <c r="A85" s="37" t="s">
        <v>217</v>
      </c>
      <c r="B85" s="8">
        <v>279</v>
      </c>
      <c r="C85" s="21" t="s">
        <v>233</v>
      </c>
      <c r="D85" s="9" t="s">
        <v>234</v>
      </c>
      <c r="E85" s="9" t="s">
        <v>9</v>
      </c>
      <c r="F85" s="76">
        <v>0.06927083333333334</v>
      </c>
      <c r="G85" s="42"/>
      <c r="H85" s="38">
        <v>0.058750000000000004</v>
      </c>
      <c r="I85" s="43">
        <v>0.06353009259259258</v>
      </c>
      <c r="J85" s="62">
        <f t="shared" si="14"/>
        <v>3</v>
      </c>
      <c r="K85" s="61">
        <f t="shared" si="15"/>
        <v>131.010585692031</v>
      </c>
      <c r="L85" s="61">
        <f t="shared" si="16"/>
      </c>
      <c r="M85" s="61">
        <f t="shared" si="17"/>
        <v>127.47363134103466</v>
      </c>
      <c r="N85" s="61">
        <f t="shared" si="18"/>
        <v>125.55264757577243</v>
      </c>
      <c r="O85" s="17">
        <f t="shared" si="19"/>
        <v>128.01228820294602</v>
      </c>
      <c r="P85" s="59">
        <f t="shared" si="20"/>
        <v>0.06283195731442631</v>
      </c>
    </row>
    <row r="86" spans="1:16" s="17" customFormat="1" ht="11.25">
      <c r="A86" s="37" t="s">
        <v>80</v>
      </c>
      <c r="B86" s="8">
        <v>304</v>
      </c>
      <c r="C86" s="21" t="s">
        <v>161</v>
      </c>
      <c r="D86" s="9" t="s">
        <v>162</v>
      </c>
      <c r="E86" s="9" t="s">
        <v>14</v>
      </c>
      <c r="F86" s="53">
        <v>0.06939814814814814</v>
      </c>
      <c r="G86" s="42">
        <v>0.062233796296296294</v>
      </c>
      <c r="H86" s="38">
        <v>0.06052083333333333</v>
      </c>
      <c r="I86" s="42">
        <v>0.06501157407407408</v>
      </c>
      <c r="J86" s="62">
        <f t="shared" si="14"/>
        <v>4</v>
      </c>
      <c r="K86" s="61">
        <f t="shared" si="15"/>
        <v>131.1863173845472</v>
      </c>
      <c r="L86" s="61">
        <f t="shared" si="16"/>
        <v>126.75533530346794</v>
      </c>
      <c r="M86" s="61">
        <f t="shared" si="17"/>
        <v>131.31592164741335</v>
      </c>
      <c r="N86" s="61">
        <f t="shared" si="18"/>
        <v>129.3124090148409</v>
      </c>
      <c r="O86" s="17">
        <f t="shared" si="19"/>
        <v>129.08468723428538</v>
      </c>
      <c r="P86" s="59">
        <f t="shared" si="20"/>
        <v>0.06335832029962914</v>
      </c>
    </row>
    <row r="87" spans="1:16" s="17" customFormat="1" ht="11.25">
      <c r="A87" s="37" t="s">
        <v>80</v>
      </c>
      <c r="B87" s="8">
        <v>372</v>
      </c>
      <c r="C87" s="21" t="s">
        <v>167</v>
      </c>
      <c r="D87" s="9" t="s">
        <v>91</v>
      </c>
      <c r="E87" s="9" t="s">
        <v>26</v>
      </c>
      <c r="F87" s="53">
        <v>0.06834490740740741</v>
      </c>
      <c r="G87" s="42"/>
      <c r="H87" s="38">
        <v>0.05929398148148148</v>
      </c>
      <c r="I87" s="42">
        <v>0.06538194444444444</v>
      </c>
      <c r="J87" s="62">
        <f t="shared" si="14"/>
        <v>3</v>
      </c>
      <c r="K87" s="61">
        <f t="shared" si="15"/>
        <v>129.72990009881676</v>
      </c>
      <c r="L87" s="61">
        <f t="shared" si="16"/>
      </c>
      <c r="M87" s="61">
        <f t="shared" si="17"/>
        <v>128.65394274234055</v>
      </c>
      <c r="N87" s="61">
        <f t="shared" si="18"/>
        <v>130.25612541078166</v>
      </c>
      <c r="O87" s="17">
        <f t="shared" si="19"/>
        <v>129.54665608397966</v>
      </c>
      <c r="P87" s="59">
        <f t="shared" si="20"/>
        <v>0.0635850673365899</v>
      </c>
    </row>
    <row r="88" spans="1:16" s="17" customFormat="1" ht="11.25">
      <c r="A88" s="37" t="s">
        <v>80</v>
      </c>
      <c r="B88" s="8">
        <v>439</v>
      </c>
      <c r="C88" s="21" t="s">
        <v>163</v>
      </c>
      <c r="D88" s="9" t="s">
        <v>164</v>
      </c>
      <c r="E88" s="9"/>
      <c r="F88" s="53">
        <v>0.07010416666666668</v>
      </c>
      <c r="G88" s="42">
        <v>0.06241898148148148</v>
      </c>
      <c r="H88" s="38">
        <v>0.05994212962962963</v>
      </c>
      <c r="I88" s="42"/>
      <c r="J88" s="62">
        <f t="shared" si="14"/>
        <v>3</v>
      </c>
      <c r="K88" s="61">
        <f t="shared" si="15"/>
        <v>132.1592556683941</v>
      </c>
      <c r="L88" s="61">
        <f t="shared" si="16"/>
        <v>127.13629060653533</v>
      </c>
      <c r="M88" s="61">
        <f t="shared" si="17"/>
        <v>130.0602712204922</v>
      </c>
      <c r="N88" s="61">
        <f t="shared" si="18"/>
      </c>
      <c r="O88" s="17">
        <f t="shared" si="19"/>
        <v>129.7852724984739</v>
      </c>
      <c r="P88" s="59">
        <f t="shared" si="20"/>
        <v>0.06370218684582213</v>
      </c>
    </row>
    <row r="89" spans="1:16" s="17" customFormat="1" ht="11.25">
      <c r="A89" s="37" t="s">
        <v>80</v>
      </c>
      <c r="B89" s="8">
        <v>293</v>
      </c>
      <c r="C89" s="21" t="s">
        <v>154</v>
      </c>
      <c r="D89" s="9" t="s">
        <v>155</v>
      </c>
      <c r="E89" s="9" t="s">
        <v>9</v>
      </c>
      <c r="F89" s="53">
        <v>0.06917824074074073</v>
      </c>
      <c r="G89" s="42"/>
      <c r="H89" s="38">
        <v>0.05886574074074074</v>
      </c>
      <c r="I89" s="42">
        <v>0.06579861111111111</v>
      </c>
      <c r="J89" s="62">
        <f t="shared" si="14"/>
        <v>3</v>
      </c>
      <c r="K89" s="61">
        <f t="shared" si="15"/>
        <v>130.88272604923873</v>
      </c>
      <c r="L89" s="61">
        <f t="shared" si="16"/>
      </c>
      <c r="M89" s="61">
        <f t="shared" si="17"/>
        <v>127.7247614264189</v>
      </c>
      <c r="N89" s="61">
        <f t="shared" si="18"/>
        <v>131.31959668277008</v>
      </c>
      <c r="O89" s="17">
        <f t="shared" si="19"/>
        <v>129.9756947194759</v>
      </c>
      <c r="P89" s="59">
        <f t="shared" si="20"/>
        <v>0.06379565131731683</v>
      </c>
    </row>
    <row r="90" spans="1:16" s="17" customFormat="1" ht="11.25">
      <c r="A90" s="37" t="s">
        <v>80</v>
      </c>
      <c r="B90" s="8">
        <v>300</v>
      </c>
      <c r="C90" s="21" t="s">
        <v>110</v>
      </c>
      <c r="D90" s="9" t="s">
        <v>100</v>
      </c>
      <c r="E90" s="9" t="s">
        <v>158</v>
      </c>
      <c r="F90" s="53">
        <v>0.0639699074074074</v>
      </c>
      <c r="G90" s="42"/>
      <c r="H90" s="38">
        <v>0.05856481481481481</v>
      </c>
      <c r="I90" s="42">
        <v>0.06890046296296297</v>
      </c>
      <c r="J90" s="62">
        <f t="shared" si="14"/>
        <v>3</v>
      </c>
      <c r="K90" s="61">
        <f t="shared" si="15"/>
        <v>123.61377356807766</v>
      </c>
      <c r="L90" s="61">
        <f t="shared" si="16"/>
      </c>
      <c r="M90" s="61">
        <f t="shared" si="17"/>
        <v>127.07182320441987</v>
      </c>
      <c r="N90" s="61">
        <f t="shared" si="18"/>
        <v>139.29530209028914</v>
      </c>
      <c r="O90" s="17">
        <f t="shared" si="19"/>
        <v>129.99363295426224</v>
      </c>
      <c r="P90" s="59">
        <f t="shared" si="20"/>
        <v>0.06380445589708189</v>
      </c>
    </row>
    <row r="91" spans="1:16" s="17" customFormat="1" ht="11.25">
      <c r="A91" s="17" t="s">
        <v>68</v>
      </c>
      <c r="B91" s="17">
        <v>287</v>
      </c>
      <c r="C91" s="17" t="s">
        <v>45</v>
      </c>
      <c r="D91" s="17" t="s">
        <v>135</v>
      </c>
      <c r="E91" s="17" t="s">
        <v>136</v>
      </c>
      <c r="F91" s="59">
        <v>0.06768518518518518</v>
      </c>
      <c r="G91" s="59">
        <v>0.064375</v>
      </c>
      <c r="H91" s="59"/>
      <c r="I91" s="36">
        <v>0.06532407407407408</v>
      </c>
      <c r="J91" s="62">
        <f t="shared" si="14"/>
        <v>3</v>
      </c>
      <c r="K91" s="61">
        <f t="shared" si="15"/>
        <v>128.81455303057567</v>
      </c>
      <c r="L91" s="61">
        <f t="shared" si="16"/>
        <v>131.1608148074102</v>
      </c>
      <c r="M91" s="61">
        <f t="shared" si="17"/>
      </c>
      <c r="N91" s="61">
        <f t="shared" si="18"/>
        <v>130.10857082064885</v>
      </c>
      <c r="O91" s="17">
        <f t="shared" si="19"/>
        <v>130.02797955287824</v>
      </c>
      <c r="P91" s="59">
        <f t="shared" si="20"/>
        <v>0.06382131415380422</v>
      </c>
    </row>
    <row r="92" spans="1:16" s="17" customFormat="1" ht="11.25">
      <c r="A92" s="17" t="s">
        <v>68</v>
      </c>
      <c r="B92" s="17">
        <v>283</v>
      </c>
      <c r="C92" s="17" t="s">
        <v>52</v>
      </c>
      <c r="D92" s="17" t="s">
        <v>38</v>
      </c>
      <c r="E92" s="17" t="s">
        <v>134</v>
      </c>
      <c r="F92" s="59">
        <v>0.0669212962962963</v>
      </c>
      <c r="G92" s="59">
        <v>0.06452546296296297</v>
      </c>
      <c r="H92" s="59"/>
      <c r="I92" s="36">
        <v>0.06572916666666667</v>
      </c>
      <c r="J92" s="62">
        <f t="shared" si="14"/>
        <v>3</v>
      </c>
      <c r="K92" s="61">
        <f t="shared" si="15"/>
        <v>127.75166203939989</v>
      </c>
      <c r="L92" s="61">
        <f t="shared" si="16"/>
        <v>131.470444726257</v>
      </c>
      <c r="M92" s="61">
        <f t="shared" si="17"/>
      </c>
      <c r="N92" s="61">
        <f t="shared" si="18"/>
        <v>131.14222017503576</v>
      </c>
      <c r="O92" s="17">
        <f t="shared" si="19"/>
        <v>130.12144231356422</v>
      </c>
      <c r="P92" s="59">
        <f t="shared" si="20"/>
        <v>0.06386718825130179</v>
      </c>
    </row>
    <row r="93" spans="1:16" s="17" customFormat="1" ht="11.25">
      <c r="A93" s="37" t="s">
        <v>47</v>
      </c>
      <c r="B93" s="8">
        <v>326</v>
      </c>
      <c r="C93" s="21" t="s">
        <v>52</v>
      </c>
      <c r="D93" s="9" t="s">
        <v>70</v>
      </c>
      <c r="E93" s="9" t="s">
        <v>193</v>
      </c>
      <c r="F93" s="53">
        <v>0.06700231481481482</v>
      </c>
      <c r="G93" s="38">
        <v>0.06554398148148148</v>
      </c>
      <c r="H93" s="38">
        <v>0.05991898148148148</v>
      </c>
      <c r="I93" s="42">
        <v>0.06634259259259259</v>
      </c>
      <c r="J93" s="62">
        <f t="shared" si="14"/>
        <v>4</v>
      </c>
      <c r="K93" s="61">
        <f t="shared" si="15"/>
        <v>127.86454760726136</v>
      </c>
      <c r="L93" s="61">
        <f t="shared" si="16"/>
        <v>133.56659012398467</v>
      </c>
      <c r="M93" s="61">
        <f t="shared" si="17"/>
        <v>130.01004520341536</v>
      </c>
      <c r="N93" s="61">
        <f t="shared" si="18"/>
        <v>132.71085662743775</v>
      </c>
      <c r="O93" s="17">
        <f t="shared" si="19"/>
        <v>130.19514981270484</v>
      </c>
      <c r="P93" s="59">
        <f t="shared" si="20"/>
        <v>0.06390336592224863</v>
      </c>
    </row>
    <row r="94" spans="1:16" s="17" customFormat="1" ht="11.25">
      <c r="A94" s="17" t="s">
        <v>47</v>
      </c>
      <c r="B94" s="17">
        <v>426</v>
      </c>
      <c r="C94" s="17" t="s">
        <v>191</v>
      </c>
      <c r="D94" s="17" t="s">
        <v>192</v>
      </c>
      <c r="F94" s="59">
        <v>0.06961805555555556</v>
      </c>
      <c r="G94" s="59">
        <v>0.0625462962962963</v>
      </c>
      <c r="H94" s="59">
        <v>0.061111111111111116</v>
      </c>
      <c r="I94" s="36">
        <v>0.06716435185185186</v>
      </c>
      <c r="J94" s="62">
        <f t="shared" si="14"/>
        <v>4</v>
      </c>
      <c r="K94" s="61">
        <f t="shared" si="15"/>
        <v>131.4896490866914</v>
      </c>
      <c r="L94" s="61">
        <f t="shared" si="16"/>
        <v>127.3982039356729</v>
      </c>
      <c r="M94" s="61">
        <f t="shared" si="17"/>
        <v>132.59668508287294</v>
      </c>
      <c r="N94" s="61">
        <f t="shared" si="18"/>
        <v>134.81860534768205</v>
      </c>
      <c r="O94" s="17">
        <f t="shared" si="19"/>
        <v>130.49484603507906</v>
      </c>
      <c r="P94" s="59">
        <f t="shared" si="20"/>
        <v>0.06405046508371083</v>
      </c>
    </row>
    <row r="95" spans="1:16" s="17" customFormat="1" ht="11.25">
      <c r="A95" s="17" t="s">
        <v>68</v>
      </c>
      <c r="B95" s="17">
        <v>405</v>
      </c>
      <c r="C95" s="17" t="s">
        <v>142</v>
      </c>
      <c r="D95" s="17" t="s">
        <v>143</v>
      </c>
      <c r="F95" s="59">
        <v>0.0765162037037037</v>
      </c>
      <c r="G95" s="59">
        <v>0.06605324074074075</v>
      </c>
      <c r="H95" s="59">
        <v>0.06</v>
      </c>
      <c r="I95" s="36">
        <v>0.06548611111111112</v>
      </c>
      <c r="J95" s="62">
        <f t="shared" si="14"/>
        <v>4</v>
      </c>
      <c r="K95" s="61">
        <f t="shared" si="15"/>
        <v>140.87845494612466</v>
      </c>
      <c r="L95" s="61">
        <f t="shared" si="16"/>
        <v>134.6147852979458</v>
      </c>
      <c r="M95" s="61">
        <f t="shared" si="17"/>
        <v>130.1858362631843</v>
      </c>
      <c r="N95" s="61">
        <f t="shared" si="18"/>
        <v>130.52181582185202</v>
      </c>
      <c r="O95" s="17">
        <f t="shared" si="19"/>
        <v>131.77414579432738</v>
      </c>
      <c r="P95" s="59">
        <f t="shared" si="20"/>
        <v>0.06467838064552012</v>
      </c>
    </row>
    <row r="96" spans="1:16" s="17" customFormat="1" ht="11.25">
      <c r="A96" s="17" t="s">
        <v>68</v>
      </c>
      <c r="B96" s="17">
        <v>128</v>
      </c>
      <c r="C96" s="17" t="s">
        <v>139</v>
      </c>
      <c r="D96" s="17" t="s">
        <v>140</v>
      </c>
      <c r="E96" s="17" t="s">
        <v>141</v>
      </c>
      <c r="F96" s="59">
        <v>0.07215277777777777</v>
      </c>
      <c r="G96" s="59">
        <v>0.06754629629629628</v>
      </c>
      <c r="H96" s="59">
        <v>0.060057870370370366</v>
      </c>
      <c r="I96" s="36">
        <v>0.06594907407407408</v>
      </c>
      <c r="J96" s="62">
        <f t="shared" si="14"/>
        <v>4</v>
      </c>
      <c r="K96" s="61">
        <f t="shared" si="15"/>
        <v>134.9675354877614</v>
      </c>
      <c r="L96" s="61">
        <f t="shared" si="16"/>
        <v>137.68836651259605</v>
      </c>
      <c r="M96" s="61">
        <f t="shared" si="17"/>
        <v>130.31140130587644</v>
      </c>
      <c r="N96" s="61">
        <f t="shared" si="18"/>
        <v>131.7040922436036</v>
      </c>
      <c r="O96" s="17">
        <f t="shared" si="19"/>
        <v>132.32767634574716</v>
      </c>
      <c r="P96" s="59">
        <f t="shared" si="20"/>
        <v>0.06495006868787354</v>
      </c>
    </row>
    <row r="97" spans="1:16" s="17" customFormat="1" ht="11.25">
      <c r="A97" s="17" t="s">
        <v>68</v>
      </c>
      <c r="B97" s="17">
        <v>282</v>
      </c>
      <c r="C97" s="17" t="s">
        <v>60</v>
      </c>
      <c r="D97" s="17" t="s">
        <v>133</v>
      </c>
      <c r="E97" s="17" t="s">
        <v>134</v>
      </c>
      <c r="F97" s="59">
        <v>0.06505787037037036</v>
      </c>
      <c r="G97" s="59">
        <v>0.06182870370370371</v>
      </c>
      <c r="H97" s="59">
        <v>0.06818287037037037</v>
      </c>
      <c r="I97" s="36"/>
      <c r="J97" s="62">
        <f t="shared" si="14"/>
        <v>3</v>
      </c>
      <c r="K97" s="61">
        <f t="shared" si="15"/>
        <v>125.14499131256048</v>
      </c>
      <c r="L97" s="61">
        <f t="shared" si="16"/>
        <v>125.922035144193</v>
      </c>
      <c r="M97" s="61">
        <f t="shared" si="17"/>
        <v>147.9407332998493</v>
      </c>
      <c r="N97" s="61">
        <f t="shared" si="18"/>
      </c>
      <c r="O97" s="17">
        <f t="shared" si="19"/>
        <v>133.00258658553426</v>
      </c>
      <c r="P97" s="59">
        <f t="shared" si="20"/>
        <v>0.06528133322483848</v>
      </c>
    </row>
    <row r="98" spans="1:16" s="17" customFormat="1" ht="11.25">
      <c r="A98" s="37" t="s">
        <v>80</v>
      </c>
      <c r="B98" s="8">
        <v>415</v>
      </c>
      <c r="C98" s="21" t="s">
        <v>30</v>
      </c>
      <c r="D98" s="9" t="s">
        <v>178</v>
      </c>
      <c r="E98" s="9"/>
      <c r="F98" s="53">
        <v>0.07875</v>
      </c>
      <c r="G98" s="42"/>
      <c r="H98" s="38">
        <v>0.05760416666666667</v>
      </c>
      <c r="I98" s="42">
        <v>0.06605324074074075</v>
      </c>
      <c r="J98" s="62">
        <f t="shared" si="14"/>
        <v>3</v>
      </c>
      <c r="K98" s="61">
        <f t="shared" si="15"/>
        <v>143.8690904033881</v>
      </c>
      <c r="L98" s="61">
        <f t="shared" si="16"/>
      </c>
      <c r="M98" s="61">
        <f t="shared" si="17"/>
        <v>124.98744349573082</v>
      </c>
      <c r="N98" s="61">
        <f t="shared" si="18"/>
        <v>131.97042543440864</v>
      </c>
      <c r="O98" s="17">
        <f t="shared" si="19"/>
        <v>133.60898644450918</v>
      </c>
      <c r="P98" s="59">
        <f t="shared" si="20"/>
        <v>0.06557897097969356</v>
      </c>
    </row>
    <row r="99" spans="1:16" s="17" customFormat="1" ht="11.25">
      <c r="A99" s="37" t="s">
        <v>0</v>
      </c>
      <c r="B99" s="8">
        <v>29</v>
      </c>
      <c r="C99" s="21" t="s">
        <v>202</v>
      </c>
      <c r="D99" s="9" t="s">
        <v>203</v>
      </c>
      <c r="E99" s="9" t="s">
        <v>46</v>
      </c>
      <c r="F99" s="53"/>
      <c r="G99" s="42">
        <v>0.06768518518518518</v>
      </c>
      <c r="H99" s="38">
        <v>0.06118055555555555</v>
      </c>
      <c r="I99" s="42">
        <v>0.06605324074074075</v>
      </c>
      <c r="J99" s="62">
        <f t="shared" si="14"/>
        <v>3</v>
      </c>
      <c r="K99" s="61">
        <f t="shared" si="15"/>
      </c>
      <c r="L99" s="61">
        <f t="shared" si="16"/>
        <v>137.97431581816232</v>
      </c>
      <c r="M99" s="61">
        <f t="shared" si="17"/>
        <v>132.74736313410344</v>
      </c>
      <c r="N99" s="61">
        <f t="shared" si="18"/>
        <v>131.97042543440864</v>
      </c>
      <c r="O99" s="17">
        <f t="shared" si="19"/>
        <v>134.2307014622248</v>
      </c>
      <c r="P99" s="59">
        <f t="shared" si="20"/>
        <v>0.06588412583633448</v>
      </c>
    </row>
    <row r="100" spans="1:16" s="17" customFormat="1" ht="11.25">
      <c r="A100" s="37" t="s">
        <v>19</v>
      </c>
      <c r="B100" s="57">
        <v>316</v>
      </c>
      <c r="C100" s="40" t="s">
        <v>20</v>
      </c>
      <c r="D100" s="58" t="s">
        <v>241</v>
      </c>
      <c r="E100" s="58" t="s">
        <v>9</v>
      </c>
      <c r="F100" s="42">
        <v>0.07119212962962963</v>
      </c>
      <c r="G100" s="42">
        <v>0.06697916666666666</v>
      </c>
      <c r="H100" s="38">
        <v>0.0634375</v>
      </c>
      <c r="I100" s="43">
        <v>0.06800925925925926</v>
      </c>
      <c r="J100" s="62">
        <f t="shared" si="14"/>
        <v>4</v>
      </c>
      <c r="K100" s="61">
        <f t="shared" si="15"/>
        <v>133.65337683671927</v>
      </c>
      <c r="L100" s="61">
        <f t="shared" si="16"/>
        <v>136.5208013314347</v>
      </c>
      <c r="M100" s="61">
        <f t="shared" si="17"/>
        <v>137.64439979909594</v>
      </c>
      <c r="N100" s="61">
        <f t="shared" si="18"/>
        <v>136.99326844639774</v>
      </c>
      <c r="O100" s="17">
        <f t="shared" si="19"/>
        <v>135.72248220485056</v>
      </c>
      <c r="P100" s="59">
        <f t="shared" si="20"/>
        <v>0.06661633291784955</v>
      </c>
    </row>
    <row r="101" spans="1:16" s="17" customFormat="1" ht="11.25">
      <c r="A101" s="37" t="s">
        <v>0</v>
      </c>
      <c r="B101" s="8">
        <v>253</v>
      </c>
      <c r="C101" s="21" t="s">
        <v>197</v>
      </c>
      <c r="D101" s="9" t="s">
        <v>198</v>
      </c>
      <c r="E101" s="9"/>
      <c r="F101" s="53">
        <v>0.08672453703703703</v>
      </c>
      <c r="G101" s="42">
        <v>0.06819444444444445</v>
      </c>
      <c r="H101" s="38">
        <v>0.06275462962962963</v>
      </c>
      <c r="I101" s="42">
        <v>0.06606481481481481</v>
      </c>
      <c r="J101" s="62">
        <f>COUNT(F101:I101)</f>
        <v>4</v>
      </c>
      <c r="K101" s="61">
        <f aca="true" t="shared" si="21" ref="K101:K114">IF(F101="","",((F101/$K$2)^$K$3)*100)</f>
        <v>154.36478772070484</v>
      </c>
      <c r="L101" s="61">
        <f aca="true" t="shared" si="22" ref="L101:L114">IF(G101="","",((G101/$L$2)^$L$3)*100)</f>
        <v>139.0228467163342</v>
      </c>
      <c r="M101" s="61">
        <f aca="true" t="shared" si="23" ref="M101:M114">IF(H101="","",((H101/$M$2)^$M$3)*100)</f>
        <v>136.162732295329</v>
      </c>
      <c r="N101" s="61">
        <f aca="true" t="shared" si="24" ref="N101:N114">IF(I101="","",((I101/$N$2)^$N$3)*100)</f>
        <v>132.00002527465006</v>
      </c>
      <c r="O101" s="17">
        <f>(SMALL(K101:N101,1)+SMALL(K101:N101,2)+SMALL(K101:N101,3))/3</f>
        <v>135.7285347621044</v>
      </c>
      <c r="P101" s="59">
        <f>$O$2*O101/100</f>
        <v>0.06661930367967527</v>
      </c>
    </row>
    <row r="102" spans="1:16" s="17" customFormat="1" ht="11.25">
      <c r="A102" s="17" t="s">
        <v>68</v>
      </c>
      <c r="B102" s="17">
        <v>289</v>
      </c>
      <c r="C102" s="17" t="s">
        <v>99</v>
      </c>
      <c r="D102" s="17" t="s">
        <v>100</v>
      </c>
      <c r="E102" s="17" t="s">
        <v>101</v>
      </c>
      <c r="F102" s="59">
        <v>0.07063657407407407</v>
      </c>
      <c r="G102" s="59">
        <v>0.066875</v>
      </c>
      <c r="H102" s="59">
        <v>0.06624999999999999</v>
      </c>
      <c r="I102" s="36"/>
      <c r="J102" s="62">
        <f>COUNT(F102:I102)</f>
        <v>3</v>
      </c>
      <c r="K102" s="61">
        <f t="shared" si="21"/>
        <v>132.8911976134924</v>
      </c>
      <c r="L102" s="61">
        <f t="shared" si="22"/>
        <v>136.30636130564068</v>
      </c>
      <c r="M102" s="61">
        <f t="shared" si="23"/>
        <v>143.74686087393266</v>
      </c>
      <c r="N102" s="61">
        <f t="shared" si="24"/>
      </c>
      <c r="O102" s="17">
        <f>(SMALL(K102:N102,1)+SMALL(K102:N102,2)+SMALL(K102:N102,3))/3</f>
        <v>137.64813993102192</v>
      </c>
      <c r="P102" s="59">
        <f>$O$2*O102/100</f>
        <v>0.06756149877459273</v>
      </c>
    </row>
    <row r="103" spans="1:16" s="17" customFormat="1" ht="11.25">
      <c r="A103" s="37" t="s">
        <v>80</v>
      </c>
      <c r="B103" s="8">
        <v>295</v>
      </c>
      <c r="C103" s="21" t="s">
        <v>170</v>
      </c>
      <c r="D103" s="9" t="s">
        <v>67</v>
      </c>
      <c r="E103" s="9" t="s">
        <v>171</v>
      </c>
      <c r="F103" s="53">
        <v>0.07136574074074074</v>
      </c>
      <c r="G103" s="42"/>
      <c r="H103" s="38">
        <v>0.06241898148148148</v>
      </c>
      <c r="I103" s="42">
        <v>0.0717824074074074</v>
      </c>
      <c r="J103" s="62">
        <f>COUNT(F103:I103)</f>
        <v>3</v>
      </c>
      <c r="K103" s="61">
        <f t="shared" si="21"/>
        <v>133.89122810737317</v>
      </c>
      <c r="L103" s="61">
        <f t="shared" si="22"/>
      </c>
      <c r="M103" s="61">
        <f t="shared" si="23"/>
        <v>135.43445504771472</v>
      </c>
      <c r="N103" s="61">
        <f t="shared" si="24"/>
        <v>146.79632899511427</v>
      </c>
      <c r="O103" s="17">
        <f>(SMALL(K103:N103,1)+SMALL(K103:N103,2)+SMALL(K103:N103,3))/3</f>
        <v>138.7073373834007</v>
      </c>
      <c r="P103" s="59">
        <f>$O$2*O103/100</f>
        <v>0.0680813820611871</v>
      </c>
    </row>
    <row r="104" spans="1:16" s="17" customFormat="1" ht="11.25">
      <c r="A104" s="17" t="s">
        <v>68</v>
      </c>
      <c r="B104" s="17">
        <v>284</v>
      </c>
      <c r="C104" s="17" t="s">
        <v>137</v>
      </c>
      <c r="D104" s="17" t="s">
        <v>138</v>
      </c>
      <c r="E104" s="17" t="s">
        <v>134</v>
      </c>
      <c r="F104" s="59">
        <v>0.07592592592592594</v>
      </c>
      <c r="G104" s="59">
        <v>0.06820601851851853</v>
      </c>
      <c r="H104" s="59">
        <v>0.0675</v>
      </c>
      <c r="I104" s="36">
        <v>0.06851851851851852</v>
      </c>
      <c r="J104" s="62">
        <f>COUNT(F104:I104)</f>
        <v>4</v>
      </c>
      <c r="K104" s="61">
        <f t="shared" si="21"/>
        <v>140.08426570390756</v>
      </c>
      <c r="L104" s="61">
        <f t="shared" si="22"/>
        <v>139.04667787626843</v>
      </c>
      <c r="M104" s="61">
        <f t="shared" si="23"/>
        <v>146.4590657960824</v>
      </c>
      <c r="N104" s="61">
        <f t="shared" si="24"/>
        <v>138.30768892897936</v>
      </c>
      <c r="O104" s="17">
        <f>(SMALL(K104:N104,1)+SMALL(K104:N104,2)+SMALL(K104:N104,3))/3</f>
        <v>139.1462108363851</v>
      </c>
      <c r="P104" s="59">
        <f>$O$2*O104/100</f>
        <v>0.06829679324125001</v>
      </c>
    </row>
    <row r="105" spans="1:16" s="17" customFormat="1" ht="11.25">
      <c r="A105" s="17" t="s">
        <v>68</v>
      </c>
      <c r="B105" s="17">
        <v>407</v>
      </c>
      <c r="C105" s="17" t="s">
        <v>22</v>
      </c>
      <c r="D105" s="17" t="s">
        <v>107</v>
      </c>
      <c r="E105" s="17" t="s">
        <v>148</v>
      </c>
      <c r="F105" s="59">
        <v>0.08447916666666666</v>
      </c>
      <c r="G105" s="59">
        <v>0.061550925925925926</v>
      </c>
      <c r="H105" s="59">
        <v>0.06609953703703704</v>
      </c>
      <c r="I105" s="36"/>
      <c r="J105" s="62">
        <f>COUNT(F105:I105)</f>
        <v>3</v>
      </c>
      <c r="K105" s="61">
        <f t="shared" si="21"/>
        <v>151.43693483548495</v>
      </c>
      <c r="L105" s="61">
        <f t="shared" si="22"/>
        <v>125.35066085299982</v>
      </c>
      <c r="M105" s="61">
        <f t="shared" si="23"/>
        <v>143.4203917629332</v>
      </c>
      <c r="N105" s="61">
        <f t="shared" si="24"/>
      </c>
      <c r="O105" s="17">
        <f>(SMALL(K105:N105,1)+SMALL(K105:N105,2)+SMALL(K105:N105,3))/3</f>
        <v>140.06932915047267</v>
      </c>
      <c r="P105" s="59">
        <f>$O$2*O105/100</f>
        <v>0.06874988513829479</v>
      </c>
    </row>
    <row r="106" spans="1:16" s="17" customFormat="1" ht="11.25">
      <c r="A106" s="37" t="s">
        <v>217</v>
      </c>
      <c r="B106" s="8">
        <v>266</v>
      </c>
      <c r="C106" s="21" t="s">
        <v>221</v>
      </c>
      <c r="D106" s="9" t="s">
        <v>222</v>
      </c>
      <c r="E106" s="9" t="s">
        <v>26</v>
      </c>
      <c r="F106" s="76">
        <v>0.07423611111111111</v>
      </c>
      <c r="G106" s="42"/>
      <c r="H106" s="38">
        <v>0.06287037037037037</v>
      </c>
      <c r="I106" s="43">
        <v>0.07400462962962963</v>
      </c>
      <c r="J106" s="62">
        <f>COUNT(F106:I106)</f>
        <v>3</v>
      </c>
      <c r="K106" s="61">
        <f t="shared" si="21"/>
        <v>137.80141998351746</v>
      </c>
      <c r="L106" s="61">
        <f t="shared" si="22"/>
      </c>
      <c r="M106" s="61">
        <f t="shared" si="23"/>
        <v>136.4138623807132</v>
      </c>
      <c r="N106" s="61">
        <f t="shared" si="24"/>
        <v>152.63829588625995</v>
      </c>
      <c r="O106" s="17">
        <f>(SMALL(K106:N106,1)+SMALL(K106:N106,2)+SMALL(K106:N106,3))/3</f>
        <v>142.28452608349687</v>
      </c>
      <c r="P106" s="59">
        <f>$O$2*O106/100</f>
        <v>0.06983716481349414</v>
      </c>
    </row>
    <row r="107" spans="1:16" s="17" customFormat="1" ht="11.25">
      <c r="A107" s="37" t="s">
        <v>217</v>
      </c>
      <c r="B107" s="8">
        <v>409</v>
      </c>
      <c r="C107" s="21" t="s">
        <v>218</v>
      </c>
      <c r="D107" s="9" t="s">
        <v>219</v>
      </c>
      <c r="E107" s="9" t="s">
        <v>21</v>
      </c>
      <c r="F107" s="76">
        <v>0.07674768518518518</v>
      </c>
      <c r="G107" s="42">
        <v>0.07143518518518518</v>
      </c>
      <c r="H107" s="38">
        <v>0.06900462962962962</v>
      </c>
      <c r="I107" s="43"/>
      <c r="J107" s="62">
        <f>COUNT(F107:I107)</f>
        <v>3</v>
      </c>
      <c r="K107" s="61">
        <f t="shared" si="21"/>
        <v>141.189449725681</v>
      </c>
      <c r="L107" s="61">
        <f t="shared" si="22"/>
        <v>145.69712704992085</v>
      </c>
      <c r="M107" s="61">
        <f t="shared" si="23"/>
        <v>149.72375690607734</v>
      </c>
      <c r="N107" s="61">
        <f t="shared" si="24"/>
      </c>
      <c r="O107" s="17">
        <f>(SMALL(K107:N107,1)+SMALL(K107:N107,2)+SMALL(K107:N107,3))/3</f>
        <v>145.53677789389306</v>
      </c>
      <c r="P107" s="59">
        <f>$O$2*O107/100</f>
        <v>0.0714334595895286</v>
      </c>
    </row>
    <row r="108" spans="1:16" s="17" customFormat="1" ht="11.25">
      <c r="A108" s="37" t="s">
        <v>0</v>
      </c>
      <c r="B108" s="8">
        <v>434</v>
      </c>
      <c r="C108" s="21" t="s">
        <v>188</v>
      </c>
      <c r="D108" s="9" t="s">
        <v>189</v>
      </c>
      <c r="E108" s="9"/>
      <c r="F108" s="53">
        <v>0.07788194444444445</v>
      </c>
      <c r="G108" s="42">
        <v>0.0726736111111111</v>
      </c>
      <c r="H108" s="38">
        <v>0.0682175925925926</v>
      </c>
      <c r="I108" s="42"/>
      <c r="J108" s="62">
        <f>COUNT(F108:I108)</f>
        <v>3</v>
      </c>
      <c r="K108" s="61">
        <f t="shared" si="21"/>
        <v>142.7096828169329</v>
      </c>
      <c r="L108" s="61">
        <f t="shared" si="22"/>
        <v>148.2484630229865</v>
      </c>
      <c r="M108" s="61">
        <f t="shared" si="23"/>
        <v>148.0160723254646</v>
      </c>
      <c r="N108" s="61">
        <f t="shared" si="24"/>
      </c>
      <c r="O108" s="17">
        <f>(SMALL(K108:N108,1)+SMALL(K108:N108,2)+SMALL(K108:N108,3))/3</f>
        <v>146.32473938846132</v>
      </c>
      <c r="P108" s="59">
        <f>$O$2*O108/100</f>
        <v>0.0718202127964835</v>
      </c>
    </row>
    <row r="109" spans="1:16" s="17" customFormat="1" ht="11.25">
      <c r="A109" s="37" t="s">
        <v>80</v>
      </c>
      <c r="B109" s="8">
        <v>414</v>
      </c>
      <c r="C109" s="21" t="s">
        <v>166</v>
      </c>
      <c r="D109" s="9" t="s">
        <v>69</v>
      </c>
      <c r="E109" s="9" t="s">
        <v>29</v>
      </c>
      <c r="F109" s="53">
        <v>0.08472222222222221</v>
      </c>
      <c r="G109" s="42">
        <v>0.07340277777777778</v>
      </c>
      <c r="H109" s="38">
        <v>0.07254629629629629</v>
      </c>
      <c r="I109" s="42">
        <v>0.07763888888888888</v>
      </c>
      <c r="J109" s="62">
        <f>COUNT(F109:I109)</f>
        <v>4</v>
      </c>
      <c r="K109" s="61">
        <f t="shared" si="21"/>
        <v>151.75487258095387</v>
      </c>
      <c r="L109" s="61">
        <f t="shared" si="22"/>
        <v>149.75085534229913</v>
      </c>
      <c r="M109" s="61">
        <f t="shared" si="23"/>
        <v>157.40833751883474</v>
      </c>
      <c r="N109" s="61">
        <f t="shared" si="24"/>
        <v>162.29817970271233</v>
      </c>
      <c r="O109" s="17">
        <f>(SMALL(K109:N109,1)+SMALL(K109:N109,2)+SMALL(K109:N109,3))/3</f>
        <v>152.97135514736257</v>
      </c>
      <c r="P109" s="59">
        <f>$O$2*O109/100</f>
        <v>0.07508255490059929</v>
      </c>
    </row>
    <row r="110" spans="1:16" s="17" customFormat="1" ht="11.25">
      <c r="A110" s="17" t="s">
        <v>68</v>
      </c>
      <c r="B110" s="17">
        <v>273</v>
      </c>
      <c r="C110" s="17" t="s">
        <v>105</v>
      </c>
      <c r="D110" s="17" t="s">
        <v>106</v>
      </c>
      <c r="E110" s="17" t="s">
        <v>14</v>
      </c>
      <c r="F110" s="59">
        <v>0.0850462962962963</v>
      </c>
      <c r="G110" s="59">
        <v>0.07789351851851851</v>
      </c>
      <c r="H110" s="59"/>
      <c r="I110" s="36">
        <v>0.08222222222222221</v>
      </c>
      <c r="J110" s="62">
        <f>COUNT(F110:I110)</f>
        <v>3</v>
      </c>
      <c r="K110" s="61">
        <f t="shared" si="21"/>
        <v>152.17840678841324</v>
      </c>
      <c r="L110" s="61">
        <f t="shared" si="22"/>
        <v>159.00692043107426</v>
      </c>
      <c r="M110" s="61">
        <f t="shared" si="23"/>
      </c>
      <c r="N110" s="61">
        <f t="shared" si="24"/>
        <v>174.6619560023981</v>
      </c>
      <c r="O110" s="17">
        <f>(SMALL(K110:N110,1)+SMALL(K110:N110,2)+SMALL(K110:N110,3))/3</f>
        <v>161.9490944072952</v>
      </c>
      <c r="P110" s="59">
        <f>$O$2*O110/100</f>
        <v>0.07948907663283995</v>
      </c>
    </row>
    <row r="111" spans="1:16" s="17" customFormat="1" ht="11.25">
      <c r="A111" s="17" t="s">
        <v>68</v>
      </c>
      <c r="B111" s="17">
        <v>9</v>
      </c>
      <c r="C111" s="17" t="s">
        <v>144</v>
      </c>
      <c r="D111" s="17" t="s">
        <v>41</v>
      </c>
      <c r="E111" s="17" t="s">
        <v>103</v>
      </c>
      <c r="F111" s="59"/>
      <c r="G111" s="59">
        <v>0.07481481481481482</v>
      </c>
      <c r="H111" s="59">
        <v>0.07520833333333334</v>
      </c>
      <c r="I111" s="36">
        <v>0.08452546296296297</v>
      </c>
      <c r="J111" s="62">
        <f>COUNT(F111:I111)</f>
        <v>3</v>
      </c>
      <c r="K111" s="61">
        <f t="shared" si="21"/>
      </c>
      <c r="L111" s="61">
        <f t="shared" si="22"/>
        <v>152.6606730739663</v>
      </c>
      <c r="M111" s="61">
        <f t="shared" si="23"/>
        <v>163.18432948267204</v>
      </c>
      <c r="N111" s="61">
        <f t="shared" si="24"/>
        <v>180.949007224376</v>
      </c>
      <c r="O111" s="17">
        <f>(SMALL(K111:N111,1)+SMALL(K111:N111,2)+SMALL(K111:N111,3))/3</f>
        <v>165.59800326033812</v>
      </c>
      <c r="P111" s="59">
        <f>$O$2*O111/100</f>
        <v>0.08128006161183783</v>
      </c>
    </row>
    <row r="112" spans="1:16" s="17" customFormat="1" ht="11.25">
      <c r="A112" s="37" t="s">
        <v>47</v>
      </c>
      <c r="B112" s="8">
        <v>14</v>
      </c>
      <c r="C112" s="21" t="s">
        <v>182</v>
      </c>
      <c r="D112" s="9" t="s">
        <v>183</v>
      </c>
      <c r="E112" s="9"/>
      <c r="F112" s="53"/>
      <c r="G112" s="38">
        <v>0.08363425925925926</v>
      </c>
      <c r="H112" s="38">
        <v>0.0782638888888889</v>
      </c>
      <c r="I112" s="42">
        <v>0.08115740740740741</v>
      </c>
      <c r="J112" s="62">
        <f>COUNT(F112:I112)</f>
        <v>3</v>
      </c>
      <c r="K112" s="61">
        <f t="shared" si="21"/>
      </c>
      <c r="L112" s="61">
        <f t="shared" si="22"/>
        <v>170.847153901041</v>
      </c>
      <c r="M112" s="61">
        <f t="shared" si="23"/>
        <v>169.8141637368157</v>
      </c>
      <c r="N112" s="61">
        <f t="shared" si="24"/>
        <v>171.77192447734987</v>
      </c>
      <c r="O112" s="17">
        <f>(SMALL(K112:N112,1)+SMALL(K112:N112,2)+SMALL(K112:N112,3))/3</f>
        <v>170.81108070506886</v>
      </c>
      <c r="P112" s="59">
        <f>$O$2*O112/100</f>
        <v>0.0838387836226876</v>
      </c>
    </row>
    <row r="113" spans="1:16" s="17" customFormat="1" ht="11.25">
      <c r="A113" s="37" t="s">
        <v>15</v>
      </c>
      <c r="B113" s="41">
        <v>419</v>
      </c>
      <c r="C113" s="40" t="s">
        <v>17</v>
      </c>
      <c r="D113" s="18" t="s">
        <v>18</v>
      </c>
      <c r="E113" s="18" t="s">
        <v>9</v>
      </c>
      <c r="F113" s="42">
        <v>0.09819444444444443</v>
      </c>
      <c r="G113" s="42">
        <v>0.08797453703703705</v>
      </c>
      <c r="H113" s="38">
        <v>0.07994212962962964</v>
      </c>
      <c r="I113" s="43"/>
      <c r="J113" s="62">
        <f>COUNT(F113:I113)</f>
        <v>3</v>
      </c>
      <c r="K113" s="61">
        <f t="shared" si="21"/>
        <v>169.01608468776047</v>
      </c>
      <c r="L113" s="61">
        <f t="shared" si="22"/>
        <v>179.80437362091476</v>
      </c>
      <c r="M113" s="61">
        <f t="shared" si="23"/>
        <v>173.45554997488702</v>
      </c>
      <c r="N113" s="61">
        <f t="shared" si="24"/>
      </c>
      <c r="O113" s="17">
        <f>(SMALL(K113:N113,1)+SMALL(K113:N113,2)+SMALL(K113:N113,3))/3</f>
        <v>174.09200276118744</v>
      </c>
      <c r="P113" s="59">
        <f>$O$2*O113/100</f>
        <v>0.08544915054508168</v>
      </c>
    </row>
    <row r="114" spans="1:16" s="17" customFormat="1" ht="11.25">
      <c r="A114" s="37" t="s">
        <v>15</v>
      </c>
      <c r="B114" s="41">
        <v>411</v>
      </c>
      <c r="C114" s="40" t="s">
        <v>225</v>
      </c>
      <c r="D114" s="18" t="s">
        <v>226</v>
      </c>
      <c r="E114" s="18" t="s">
        <v>9</v>
      </c>
      <c r="F114" s="42"/>
      <c r="G114" s="42">
        <v>0.08054398148148148</v>
      </c>
      <c r="H114" s="38">
        <v>0.08265046296296297</v>
      </c>
      <c r="I114" s="43">
        <v>0.09086805555555555</v>
      </c>
      <c r="J114" s="62">
        <f>COUNT(F114:I114)</f>
        <v>3</v>
      </c>
      <c r="K114" s="61">
        <f t="shared" si="21"/>
      </c>
      <c r="L114" s="61">
        <f t="shared" si="22"/>
        <v>164.47243283714067</v>
      </c>
      <c r="M114" s="61">
        <f t="shared" si="23"/>
        <v>179.33199397287797</v>
      </c>
      <c r="N114" s="61">
        <f t="shared" si="24"/>
        <v>198.5082272141332</v>
      </c>
      <c r="O114" s="17">
        <f>(SMALL(K114:N114,1)+SMALL(K114:N114,2)+SMALL(K114:N114,3))/3</f>
        <v>180.77088467471728</v>
      </c>
      <c r="P114" s="59">
        <f>$O$2*O114/100</f>
        <v>0.08872732976670225</v>
      </c>
    </row>
    <row r="115" spans="1:14" ht="11.25">
      <c r="A115" s="44"/>
      <c r="B115" s="45"/>
      <c r="C115" s="46"/>
      <c r="D115" s="47"/>
      <c r="E115" s="47"/>
      <c r="F115" s="48"/>
      <c r="G115" s="49"/>
      <c r="H115" s="50"/>
      <c r="I115" s="51"/>
      <c r="J115" s="51"/>
      <c r="K115" s="77">
        <f>AVERAGE(K5:K114)</f>
        <v>123.70561989599699</v>
      </c>
      <c r="L115" s="77">
        <f>AVERAGE(L5:L114)</f>
        <v>123.66892292087257</v>
      </c>
      <c r="M115" s="77">
        <f>AVERAGE(M5:M114)</f>
        <v>123.80312469944542</v>
      </c>
      <c r="N115" s="77">
        <f>AVERAGE(N5:N114)</f>
        <v>123.83908919476997</v>
      </c>
    </row>
    <row r="116" spans="1:13" ht="11.25">
      <c r="A116" s="7"/>
      <c r="B116" s="19"/>
      <c r="C116" s="22"/>
      <c r="D116" s="13"/>
      <c r="E116" s="13"/>
      <c r="F116" s="15"/>
      <c r="M116" s="13"/>
    </row>
    <row r="117" spans="1:13" ht="11.25">
      <c r="A117" s="1"/>
      <c r="B117" s="1"/>
      <c r="C117" s="1"/>
      <c r="F117" s="1"/>
      <c r="G117" s="1"/>
      <c r="H117" s="1"/>
      <c r="I117" s="1"/>
      <c r="J117" s="1"/>
      <c r="M117" s="13"/>
    </row>
    <row r="118" spans="1:8" ht="11.25">
      <c r="A118" s="7"/>
      <c r="B118" s="19"/>
      <c r="C118" s="22"/>
      <c r="D118" s="13"/>
      <c r="E118" s="13"/>
      <c r="G118" s="35"/>
      <c r="H118" s="24"/>
    </row>
    <row r="119" spans="1:8" ht="11.25">
      <c r="A119" s="7"/>
      <c r="B119" s="19"/>
      <c r="C119" s="22"/>
      <c r="D119" s="13"/>
      <c r="E119" s="13"/>
      <c r="H119" s="24"/>
    </row>
    <row r="120" spans="1:13" ht="11.25">
      <c r="A120" s="7"/>
      <c r="B120" s="19"/>
      <c r="C120" s="22"/>
      <c r="D120" s="13"/>
      <c r="E120" s="13"/>
      <c r="F120" s="15"/>
      <c r="M120" s="13"/>
    </row>
    <row r="121" spans="1:5" ht="11.25">
      <c r="A121" s="27"/>
      <c r="B121" s="14"/>
      <c r="C121" s="12"/>
      <c r="D121" s="12"/>
      <c r="E121" s="12"/>
    </row>
    <row r="122" spans="2:8" ht="11.25">
      <c r="B122" s="14"/>
      <c r="D122" s="9"/>
      <c r="E122" s="9"/>
      <c r="F122" s="4"/>
      <c r="G122" s="34"/>
      <c r="H122" s="26"/>
    </row>
    <row r="123" spans="1:10" ht="11.25">
      <c r="A123" s="37"/>
      <c r="B123" s="8"/>
      <c r="C123" s="21"/>
      <c r="D123" s="9"/>
      <c r="E123" s="9"/>
      <c r="F123" s="10"/>
      <c r="G123" s="36"/>
      <c r="H123" s="38"/>
      <c r="I123" s="43"/>
      <c r="J123" s="43"/>
    </row>
    <row r="125" spans="1:13" ht="11.25">
      <c r="A125" s="7"/>
      <c r="B125" s="19"/>
      <c r="C125" s="22"/>
      <c r="D125" s="13"/>
      <c r="E125" s="13"/>
      <c r="F125" s="15"/>
      <c r="M125" s="13"/>
    </row>
    <row r="127" spans="1:13" ht="11.25">
      <c r="A127" s="7"/>
      <c r="B127" s="19"/>
      <c r="C127" s="22"/>
      <c r="D127" s="13"/>
      <c r="E127" s="13"/>
      <c r="F127" s="15"/>
      <c r="M127" s="13"/>
    </row>
    <row r="128" spans="1:6" ht="11.25">
      <c r="A128" s="7"/>
      <c r="B128" s="19"/>
      <c r="C128" s="22"/>
      <c r="D128" s="13"/>
      <c r="E128" s="13"/>
      <c r="F128" s="15"/>
    </row>
    <row r="129" spans="1:13" ht="11.25">
      <c r="A129" s="7"/>
      <c r="B129" s="8"/>
      <c r="C129" s="21"/>
      <c r="D129" s="9"/>
      <c r="E129" s="9"/>
      <c r="F129" s="53"/>
      <c r="G129" s="23"/>
      <c r="H129" s="23"/>
      <c r="I129" s="33"/>
      <c r="J129" s="33"/>
      <c r="M129" s="13"/>
    </row>
    <row r="130" spans="1:13" ht="11.25">
      <c r="A130" s="7"/>
      <c r="B130" s="8"/>
      <c r="C130" s="21"/>
      <c r="D130" s="9"/>
      <c r="E130" s="9"/>
      <c r="F130" s="53"/>
      <c r="G130" s="23"/>
      <c r="H130" s="23"/>
      <c r="I130" s="30"/>
      <c r="J130" s="30"/>
      <c r="M130" s="13"/>
    </row>
    <row r="131" spans="1:13" ht="11.25">
      <c r="A131" s="37"/>
      <c r="B131" s="41"/>
      <c r="C131" s="40"/>
      <c r="D131" s="18"/>
      <c r="E131" s="18"/>
      <c r="F131" s="39"/>
      <c r="G131" s="42"/>
      <c r="H131" s="38"/>
      <c r="I131" s="38"/>
      <c r="J131" s="38"/>
      <c r="M131" s="13"/>
    </row>
    <row r="132" spans="1:10" ht="11.25">
      <c r="A132" s="18"/>
      <c r="B132" s="18"/>
      <c r="C132" s="18"/>
      <c r="D132" s="18"/>
      <c r="E132" s="18"/>
      <c r="F132" s="17"/>
      <c r="G132" s="42"/>
      <c r="H132" s="38"/>
      <c r="I132" s="43"/>
      <c r="J132" s="43"/>
    </row>
    <row r="133" spans="1:13" ht="11.25">
      <c r="A133" s="1"/>
      <c r="B133" s="1"/>
      <c r="C133" s="1"/>
      <c r="F133" s="1"/>
      <c r="G133" s="1"/>
      <c r="H133" s="1"/>
      <c r="I133" s="1"/>
      <c r="J133" s="1"/>
      <c r="M133" s="13"/>
    </row>
    <row r="134" spans="1:5" ht="11.25">
      <c r="A134" s="27"/>
      <c r="B134" s="14"/>
      <c r="C134" s="12"/>
      <c r="D134" s="12"/>
      <c r="E134" s="12"/>
    </row>
    <row r="135" ht="11.25">
      <c r="A135" s="5"/>
    </row>
    <row r="137" spans="1:5" ht="11.25">
      <c r="A137" s="27"/>
      <c r="B137" s="14"/>
      <c r="C137" s="12"/>
      <c r="D137" s="12"/>
      <c r="E137" s="12"/>
    </row>
    <row r="138" spans="1:5" ht="11.25">
      <c r="A138" s="27"/>
      <c r="B138" s="14"/>
      <c r="C138" s="12"/>
      <c r="D138" s="12"/>
      <c r="E138" s="12"/>
    </row>
    <row r="140" spans="1:5" ht="11.25">
      <c r="A140" s="27"/>
      <c r="B140" s="14"/>
      <c r="C140" s="12"/>
      <c r="D140" s="12"/>
      <c r="E140" s="12"/>
    </row>
    <row r="141" ht="11.25">
      <c r="G141" s="33"/>
    </row>
    <row r="142" spans="1:5" ht="11.25">
      <c r="A142" s="27"/>
      <c r="B142" s="14"/>
      <c r="C142" s="12"/>
      <c r="D142" s="12"/>
      <c r="E142" s="12"/>
    </row>
    <row r="143" spans="1:5" ht="11.25">
      <c r="A143" s="27"/>
      <c r="B143" s="14"/>
      <c r="C143" s="12"/>
      <c r="D143" s="12"/>
      <c r="E143" s="12"/>
    </row>
    <row r="144" spans="1:5" ht="11.25">
      <c r="A144" s="27"/>
      <c r="B144" s="14"/>
      <c r="C144" s="12"/>
      <c r="D144" s="12"/>
      <c r="E144" s="12"/>
    </row>
    <row r="145" spans="1:5" ht="11.25">
      <c r="A145" s="27"/>
      <c r="B145" s="14"/>
      <c r="C145" s="12"/>
      <c r="D145" s="12"/>
      <c r="E145" s="12"/>
    </row>
    <row r="146" spans="1:5" ht="11.25">
      <c r="A146" s="27"/>
      <c r="B146" s="14"/>
      <c r="C146" s="12"/>
      <c r="D146" s="12"/>
      <c r="E146" s="12"/>
    </row>
    <row r="147" spans="1:5" ht="11.25">
      <c r="A147" s="27"/>
      <c r="B147" s="14"/>
      <c r="C147" s="12"/>
      <c r="D147" s="12"/>
      <c r="E147" s="12"/>
    </row>
    <row r="148" spans="1:5" ht="11.25">
      <c r="A148" s="27"/>
      <c r="B148" s="14"/>
      <c r="C148" s="12"/>
      <c r="D148" s="12"/>
      <c r="E148" s="12"/>
    </row>
    <row r="149" spans="1:5" ht="11.25">
      <c r="A149" s="27"/>
      <c r="B149" s="14"/>
      <c r="C149" s="12"/>
      <c r="D149" s="12"/>
      <c r="E149" s="12"/>
    </row>
    <row r="150" spans="1:5" ht="11.25">
      <c r="A150" s="27"/>
      <c r="B150" s="14"/>
      <c r="C150" s="12"/>
      <c r="D150" s="12"/>
      <c r="E150" s="12"/>
    </row>
    <row r="151" spans="1:5" ht="11.25">
      <c r="A151" s="27"/>
      <c r="B151" s="14"/>
      <c r="C151" s="12"/>
      <c r="D151" s="12"/>
      <c r="E151" s="12"/>
    </row>
    <row r="152" spans="1:5" ht="11.25">
      <c r="A152" s="27"/>
      <c r="B152" s="14"/>
      <c r="C152" s="12"/>
      <c r="D152" s="12"/>
      <c r="E152" s="12"/>
    </row>
    <row r="153" spans="1:5" ht="11.25">
      <c r="A153" s="27"/>
      <c r="B153" s="14"/>
      <c r="C153" s="12"/>
      <c r="D153" s="12"/>
      <c r="E153" s="12"/>
    </row>
    <row r="154" spans="1:5" ht="11.25">
      <c r="A154" s="27"/>
      <c r="B154" s="14"/>
      <c r="C154" s="12"/>
      <c r="D154" s="12"/>
      <c r="E154" s="12"/>
    </row>
    <row r="155" spans="1:5" ht="11.25">
      <c r="A155" s="27"/>
      <c r="B155" s="14"/>
      <c r="C155" s="12"/>
      <c r="D155" s="12"/>
      <c r="E155" s="12"/>
    </row>
    <row r="156" spans="1:5" ht="11.25">
      <c r="A156" s="27"/>
      <c r="B156" s="14"/>
      <c r="C156" s="12"/>
      <c r="D156" s="12"/>
      <c r="E156" s="12"/>
    </row>
    <row r="157" spans="1:5" ht="11.25">
      <c r="A157" s="27"/>
      <c r="B157" s="14"/>
      <c r="C157" s="12"/>
      <c r="D157" s="12"/>
      <c r="E157" s="12"/>
    </row>
    <row r="158" spans="1:5" ht="11.25">
      <c r="A158" s="27"/>
      <c r="B158" s="14"/>
      <c r="C158" s="12"/>
      <c r="D158" s="12"/>
      <c r="E158" s="12"/>
    </row>
    <row r="159" spans="1:5" ht="11.25">
      <c r="A159" s="27"/>
      <c r="B159" s="14"/>
      <c r="C159" s="12"/>
      <c r="D159" s="12"/>
      <c r="E159" s="12"/>
    </row>
    <row r="160" spans="1:5" ht="11.25">
      <c r="A160" s="27"/>
      <c r="B160" s="14"/>
      <c r="C160" s="12"/>
      <c r="D160" s="12"/>
      <c r="E160" s="12"/>
    </row>
    <row r="161" spans="1:5" ht="11.25">
      <c r="A161" s="27"/>
      <c r="B161" s="14"/>
      <c r="C161" s="12"/>
      <c r="D161" s="12"/>
      <c r="E161" s="12"/>
    </row>
    <row r="162" spans="1:5" ht="11.25">
      <c r="A162" s="27"/>
      <c r="B162" s="14"/>
      <c r="C162" s="12"/>
      <c r="D162" s="12"/>
      <c r="E162" s="12"/>
    </row>
    <row r="163" spans="1:5" ht="11.25">
      <c r="A163" s="27"/>
      <c r="B163" s="14"/>
      <c r="C163" s="12"/>
      <c r="D163" s="12"/>
      <c r="E163" s="12"/>
    </row>
    <row r="164" spans="1:5" ht="11.25">
      <c r="A164" s="27"/>
      <c r="B164" s="14"/>
      <c r="C164" s="12"/>
      <c r="D164" s="12"/>
      <c r="E164" s="12"/>
    </row>
    <row r="165" spans="1:5" ht="11.25">
      <c r="A165" s="27"/>
      <c r="B165" s="14"/>
      <c r="C165" s="12"/>
      <c r="D165" s="12"/>
      <c r="E165" s="12"/>
    </row>
    <row r="166" spans="1:5" ht="11.25">
      <c r="A166" s="27"/>
      <c r="B166" s="14"/>
      <c r="C166" s="12"/>
      <c r="D166" s="12"/>
      <c r="E166" s="12"/>
    </row>
    <row r="167" spans="1:5" ht="11.25">
      <c r="A167" s="27"/>
      <c r="B167" s="14"/>
      <c r="C167" s="12"/>
      <c r="D167" s="12"/>
      <c r="E167" s="12"/>
    </row>
    <row r="168" spans="1:5" ht="11.25">
      <c r="A168" s="27"/>
      <c r="B168" s="14"/>
      <c r="C168" s="12"/>
      <c r="D168" s="12"/>
      <c r="E168" s="12"/>
    </row>
    <row r="169" spans="1:5" ht="11.25">
      <c r="A169" s="27"/>
      <c r="B169" s="14"/>
      <c r="C169" s="12"/>
      <c r="D169" s="12"/>
      <c r="E169" s="12"/>
    </row>
    <row r="170" spans="1:5" ht="11.25">
      <c r="A170" s="27"/>
      <c r="B170" s="14"/>
      <c r="C170" s="12"/>
      <c r="D170" s="12"/>
      <c r="E170" s="12"/>
    </row>
    <row r="171" spans="1:5" ht="11.25">
      <c r="A171" s="27"/>
      <c r="B171" s="14"/>
      <c r="C171" s="12"/>
      <c r="D171" s="12"/>
      <c r="E171" s="12"/>
    </row>
    <row r="172" spans="1:5" ht="11.25">
      <c r="A172" s="27"/>
      <c r="B172" s="14"/>
      <c r="C172" s="12"/>
      <c r="D172" s="12"/>
      <c r="E172" s="12"/>
    </row>
    <row r="173" spans="1:5" ht="11.25">
      <c r="A173" s="27"/>
      <c r="B173" s="14"/>
      <c r="C173" s="12"/>
      <c r="D173" s="12"/>
      <c r="E173" s="12"/>
    </row>
    <row r="174" spans="1:5" ht="11.25">
      <c r="A174" s="27"/>
      <c r="B174" s="14"/>
      <c r="C174" s="12"/>
      <c r="D174" s="12"/>
      <c r="E174" s="12"/>
    </row>
    <row r="175" spans="1:5" ht="11.25">
      <c r="A175" s="27"/>
      <c r="B175" s="14"/>
      <c r="C175" s="12"/>
      <c r="D175" s="12"/>
      <c r="E175" s="12"/>
    </row>
    <row r="176" spans="2:5" ht="11.25">
      <c r="B176" s="14"/>
      <c r="D176" s="12"/>
      <c r="E176" s="12"/>
    </row>
    <row r="177" spans="1:5" ht="11.25">
      <c r="A177" s="27"/>
      <c r="B177" s="14"/>
      <c r="C177" s="12"/>
      <c r="D177" s="12"/>
      <c r="E177" s="12"/>
    </row>
    <row r="178" spans="1:5" ht="11.25">
      <c r="A178" s="27"/>
      <c r="B178" s="14"/>
      <c r="C178" s="12"/>
      <c r="D178" s="12"/>
      <c r="E178" s="12"/>
    </row>
    <row r="179" spans="1:5" ht="11.25">
      <c r="A179" s="27"/>
      <c r="B179" s="14"/>
      <c r="C179" s="12"/>
      <c r="D179" s="12"/>
      <c r="E179" s="12"/>
    </row>
    <row r="180" spans="1:5" ht="11.25">
      <c r="A180" s="27"/>
      <c r="B180" s="14"/>
      <c r="C180" s="12"/>
      <c r="D180" s="12"/>
      <c r="E180" s="12"/>
    </row>
    <row r="181" spans="1:5" ht="11.25">
      <c r="A181" s="27"/>
      <c r="B181" s="14"/>
      <c r="C181" s="12"/>
      <c r="D181" s="12"/>
      <c r="E181" s="12"/>
    </row>
    <row r="182" spans="1:5" ht="11.25">
      <c r="A182" s="27"/>
      <c r="B182" s="14"/>
      <c r="C182" s="12"/>
      <c r="D182" s="12"/>
      <c r="E182" s="12"/>
    </row>
    <row r="183" spans="1:5" ht="11.25">
      <c r="A183" s="27"/>
      <c r="B183" s="14"/>
      <c r="C183" s="12"/>
      <c r="D183" s="12"/>
      <c r="E183" s="12"/>
    </row>
    <row r="184" spans="1:5" ht="11.25">
      <c r="A184" s="27"/>
      <c r="B184" s="14"/>
      <c r="C184" s="12"/>
      <c r="D184" s="12"/>
      <c r="E184" s="12"/>
    </row>
    <row r="185" spans="1:5" ht="11.25">
      <c r="A185" s="27"/>
      <c r="B185" s="14"/>
      <c r="C185" s="12"/>
      <c r="D185" s="12"/>
      <c r="E185" s="12"/>
    </row>
    <row r="186" spans="1:5" ht="11.25">
      <c r="A186" s="27"/>
      <c r="B186" s="14"/>
      <c r="C186" s="12"/>
      <c r="D186" s="12"/>
      <c r="E186" s="12"/>
    </row>
    <row r="187" spans="1:5" ht="11.25">
      <c r="A187" s="27"/>
      <c r="B187" s="14"/>
      <c r="C187" s="12"/>
      <c r="D187" s="12"/>
      <c r="E187" s="12"/>
    </row>
    <row r="188" spans="1:5" ht="11.25">
      <c r="A188" s="27"/>
      <c r="B188" s="14"/>
      <c r="C188" s="12"/>
      <c r="D188" s="12"/>
      <c r="E188" s="12"/>
    </row>
    <row r="189" spans="1:5" ht="11.25">
      <c r="A189" s="27"/>
      <c r="B189" s="14"/>
      <c r="C189" s="12"/>
      <c r="D189" s="12"/>
      <c r="E189" s="12"/>
    </row>
    <row r="190" spans="1:5" ht="11.25">
      <c r="A190" s="27"/>
      <c r="B190" s="14"/>
      <c r="C190" s="12"/>
      <c r="D190" s="12"/>
      <c r="E190" s="12"/>
    </row>
    <row r="191" spans="1:5" ht="11.25">
      <c r="A191" s="27"/>
      <c r="B191" s="14"/>
      <c r="C191" s="12"/>
      <c r="D191" s="12"/>
      <c r="E191" s="12"/>
    </row>
    <row r="192" spans="1:5" ht="11.25">
      <c r="A192" s="27"/>
      <c r="B192" s="14"/>
      <c r="C192" s="12"/>
      <c r="D192" s="12"/>
      <c r="E192" s="12"/>
    </row>
    <row r="193" spans="1:5" ht="11.25">
      <c r="A193" s="27"/>
      <c r="B193" s="14"/>
      <c r="C193" s="12"/>
      <c r="D193" s="12"/>
      <c r="E193" s="12"/>
    </row>
    <row r="194" spans="1:5" ht="11.25">
      <c r="A194" s="27"/>
      <c r="B194" s="14"/>
      <c r="C194" s="12"/>
      <c r="D194" s="12"/>
      <c r="E194" s="12"/>
    </row>
    <row r="195" spans="1:5" ht="11.25">
      <c r="A195" s="27"/>
      <c r="B195" s="14"/>
      <c r="C195" s="12"/>
      <c r="D195" s="12"/>
      <c r="E195" s="12"/>
    </row>
    <row r="196" spans="1:5" ht="11.25">
      <c r="A196" s="27"/>
      <c r="B196" s="14"/>
      <c r="C196" s="12"/>
      <c r="D196" s="12"/>
      <c r="E196" s="12"/>
    </row>
    <row r="197" spans="1:5" ht="11.25">
      <c r="A197" s="27"/>
      <c r="B197" s="14"/>
      <c r="C197" s="12"/>
      <c r="D197" s="12"/>
      <c r="E197" s="12"/>
    </row>
    <row r="198" spans="1:5" ht="11.25">
      <c r="A198" s="27"/>
      <c r="B198" s="14"/>
      <c r="C198" s="12"/>
      <c r="D198" s="12"/>
      <c r="E198" s="12"/>
    </row>
    <row r="199" spans="1:5" ht="11.25">
      <c r="A199" s="27"/>
      <c r="B199" s="14"/>
      <c r="C199" s="12"/>
      <c r="D199" s="12"/>
      <c r="E199" s="12"/>
    </row>
    <row r="200" spans="1:5" ht="11.25">
      <c r="A200" s="27"/>
      <c r="B200" s="14"/>
      <c r="C200" s="12"/>
      <c r="D200" s="12"/>
      <c r="E200" s="12"/>
    </row>
    <row r="201" spans="1:5" ht="11.25">
      <c r="A201" s="27"/>
      <c r="B201" s="14"/>
      <c r="C201" s="12"/>
      <c r="D201" s="12"/>
      <c r="E201" s="12"/>
    </row>
    <row r="202" spans="1:5" ht="11.25">
      <c r="A202" s="27"/>
      <c r="B202" s="14"/>
      <c r="C202" s="12"/>
      <c r="D202" s="12"/>
      <c r="E202" s="12"/>
    </row>
    <row r="203" spans="1:5" ht="11.25">
      <c r="A203" s="27"/>
      <c r="B203" s="14"/>
      <c r="C203" s="12"/>
      <c r="D203" s="12"/>
      <c r="E203" s="12"/>
    </row>
    <row r="204" spans="1:5" ht="11.25">
      <c r="A204" s="27"/>
      <c r="B204" s="14"/>
      <c r="C204" s="12"/>
      <c r="D204" s="12"/>
      <c r="E204" s="12"/>
    </row>
    <row r="205" spans="1:5" ht="11.25">
      <c r="A205" s="27"/>
      <c r="B205" s="14"/>
      <c r="C205" s="12"/>
      <c r="D205" s="12"/>
      <c r="E205" s="12"/>
    </row>
    <row r="206" spans="1:5" ht="11.25">
      <c r="A206" s="27"/>
      <c r="B206" s="14"/>
      <c r="C206" s="12"/>
      <c r="D206" s="12"/>
      <c r="E206" s="12"/>
    </row>
    <row r="207" spans="1:5" ht="11.25">
      <c r="A207" s="27"/>
      <c r="B207" s="14"/>
      <c r="C207" s="12"/>
      <c r="D207" s="12"/>
      <c r="E207" s="12"/>
    </row>
    <row r="208" spans="1:5" ht="11.25">
      <c r="A208" s="27"/>
      <c r="B208" s="14"/>
      <c r="C208" s="12"/>
      <c r="D208" s="12"/>
      <c r="E208" s="12"/>
    </row>
    <row r="209" spans="1:5" ht="11.25">
      <c r="A209" s="27"/>
      <c r="B209" s="14"/>
      <c r="C209" s="12"/>
      <c r="D209" s="12"/>
      <c r="E209" s="12"/>
    </row>
    <row r="210" spans="2:5" ht="11.25">
      <c r="B210" s="14"/>
      <c r="D210" s="12"/>
      <c r="E210" s="12"/>
    </row>
    <row r="211" spans="1:5" ht="11.25">
      <c r="A211" s="27"/>
      <c r="B211" s="14"/>
      <c r="C211" s="12"/>
      <c r="D211" s="12"/>
      <c r="E211" s="12"/>
    </row>
    <row r="212" spans="2:5" ht="11.25">
      <c r="B212" s="14"/>
      <c r="E212" s="12"/>
    </row>
    <row r="213" spans="1:5" ht="11.25">
      <c r="A213" s="27"/>
      <c r="B213" s="14"/>
      <c r="C213" s="12"/>
      <c r="E213" s="12"/>
    </row>
    <row r="214" spans="2:5" ht="11.25">
      <c r="B214" s="14"/>
      <c r="E214" s="12"/>
    </row>
    <row r="215" spans="2:5" ht="11.25">
      <c r="B215" s="14"/>
      <c r="E215" s="12"/>
    </row>
    <row r="216" ht="11.25">
      <c r="B216" s="14"/>
    </row>
    <row r="217" ht="11.25">
      <c r="B217" s="14"/>
    </row>
    <row r="218" ht="11.25">
      <c r="B218" s="14"/>
    </row>
    <row r="219" ht="11.25">
      <c r="B219" s="14"/>
    </row>
    <row r="220" spans="1:3" ht="11.25">
      <c r="A220" s="27"/>
      <c r="B220" s="14"/>
      <c r="C220" s="12"/>
    </row>
    <row r="221" ht="11.25">
      <c r="B221" s="14"/>
    </row>
    <row r="222" spans="1:3" ht="11.25">
      <c r="A222" s="27"/>
      <c r="B222" s="14"/>
      <c r="C222" s="12"/>
    </row>
    <row r="223" ht="11.25">
      <c r="B223" s="14"/>
    </row>
    <row r="224" ht="11.25">
      <c r="B224" s="14"/>
    </row>
    <row r="225" ht="11.25">
      <c r="B225" s="14"/>
    </row>
    <row r="226" ht="11.25">
      <c r="B226" s="14"/>
    </row>
    <row r="227" ht="11.25">
      <c r="B227" s="14"/>
    </row>
    <row r="228" ht="11.25">
      <c r="B228" s="14"/>
    </row>
    <row r="229" ht="11.25">
      <c r="B229" s="14"/>
    </row>
    <row r="230" ht="11.25">
      <c r="B230" s="14"/>
    </row>
    <row r="231" ht="11.25">
      <c r="B231" s="14"/>
    </row>
    <row r="232" ht="11.25">
      <c r="B232" s="14"/>
    </row>
    <row r="233" ht="11.25">
      <c r="B233" s="14"/>
    </row>
    <row r="234" ht="11.25">
      <c r="B234" s="14"/>
    </row>
    <row r="235" spans="1:3" ht="11.25">
      <c r="A235" s="27"/>
      <c r="B235" s="14"/>
      <c r="C235" s="12"/>
    </row>
    <row r="236" ht="11.25">
      <c r="B236" s="14"/>
    </row>
    <row r="237" ht="11.25">
      <c r="B237" s="14"/>
    </row>
    <row r="238" ht="11.25">
      <c r="B238" s="14"/>
    </row>
    <row r="239" ht="11.25">
      <c r="B239" s="14"/>
    </row>
    <row r="240" ht="11.25">
      <c r="B240" s="14"/>
    </row>
    <row r="241" ht="11.25">
      <c r="B241" s="14"/>
    </row>
    <row r="242" ht="11.25">
      <c r="B242" s="14"/>
    </row>
    <row r="243" ht="11.25">
      <c r="B243" s="14"/>
    </row>
    <row r="244" ht="11.25">
      <c r="B244" s="14"/>
    </row>
    <row r="245" ht="11.25">
      <c r="B245" s="14"/>
    </row>
    <row r="246" ht="11.25">
      <c r="B246" s="14"/>
    </row>
    <row r="247" ht="11.25">
      <c r="B247" s="14"/>
    </row>
    <row r="248" spans="1:3" ht="11.25">
      <c r="A248" s="27"/>
      <c r="B248" s="14"/>
      <c r="C248" s="12"/>
    </row>
    <row r="249" ht="11.25">
      <c r="B249" s="14"/>
    </row>
    <row r="250" ht="11.25">
      <c r="B250" s="14"/>
    </row>
    <row r="251" spans="1:3" ht="11.25">
      <c r="A251" s="27"/>
      <c r="B251" s="14"/>
      <c r="C251" s="12"/>
    </row>
    <row r="252" ht="11.25">
      <c r="B252" s="14"/>
    </row>
    <row r="253" spans="1:3" ht="11.25">
      <c r="A253" s="27"/>
      <c r="B253" s="14"/>
      <c r="C253" s="12"/>
    </row>
    <row r="254" spans="1:3" ht="11.25">
      <c r="A254" s="27"/>
      <c r="B254" s="14"/>
      <c r="C254" s="12"/>
    </row>
    <row r="255" ht="11.25">
      <c r="B255" s="14"/>
    </row>
    <row r="256" ht="11.25">
      <c r="B256" s="14"/>
    </row>
    <row r="257" ht="11.25">
      <c r="B257" s="14"/>
    </row>
    <row r="258" spans="1:3" ht="11.25">
      <c r="A258" s="27"/>
      <c r="B258" s="14"/>
      <c r="C258" s="12"/>
    </row>
    <row r="259" ht="11.25">
      <c r="B259" s="14"/>
    </row>
    <row r="260" ht="11.25">
      <c r="B260" s="14"/>
    </row>
    <row r="261" ht="11.25">
      <c r="B261" s="14"/>
    </row>
    <row r="262" ht="11.25">
      <c r="B262" s="14"/>
    </row>
    <row r="263" ht="11.25">
      <c r="B263" s="14"/>
    </row>
    <row r="264" ht="11.25">
      <c r="B264" s="14"/>
    </row>
    <row r="265" ht="11.25">
      <c r="B265" s="14"/>
    </row>
    <row r="266" ht="11.25">
      <c r="B266" s="14"/>
    </row>
    <row r="267" ht="11.25">
      <c r="B267" s="14"/>
    </row>
    <row r="268" ht="11.25">
      <c r="B268" s="14"/>
    </row>
    <row r="269" ht="11.25">
      <c r="B269" s="14"/>
    </row>
    <row r="270" spans="1:3" ht="11.25">
      <c r="A270" s="27"/>
      <c r="B270" s="14"/>
      <c r="C270" s="12"/>
    </row>
    <row r="271" ht="11.25">
      <c r="B271" s="14"/>
    </row>
    <row r="272" ht="11.25">
      <c r="B272" s="14"/>
    </row>
    <row r="273" ht="11.25">
      <c r="B273" s="14"/>
    </row>
    <row r="274" ht="11.25">
      <c r="B274" s="14"/>
    </row>
    <row r="275" spans="1:3" ht="11.25">
      <c r="A275" s="27"/>
      <c r="B275" s="14"/>
      <c r="C275" s="12"/>
    </row>
    <row r="276" ht="11.25">
      <c r="B276" s="14"/>
    </row>
    <row r="277" ht="11.25">
      <c r="B277" s="14"/>
    </row>
    <row r="278" spans="1:5" ht="11.25">
      <c r="A278" s="5"/>
      <c r="B278" s="14"/>
      <c r="C278" s="6"/>
      <c r="D278" s="17"/>
      <c r="E278" s="17"/>
    </row>
    <row r="279" ht="11.25">
      <c r="B279" s="14"/>
    </row>
    <row r="280" ht="11.25">
      <c r="B280" s="14"/>
    </row>
    <row r="281" spans="1:5" ht="11.25">
      <c r="A281" s="27"/>
      <c r="B281" s="14"/>
      <c r="C281" s="12"/>
      <c r="D281" s="12"/>
      <c r="E281" s="12"/>
    </row>
    <row r="282" spans="1:5" ht="11.25">
      <c r="A282" s="27"/>
      <c r="B282" s="14"/>
      <c r="C282" s="12"/>
      <c r="D282" s="12"/>
      <c r="E282" s="12"/>
    </row>
    <row r="283" spans="1:5" ht="11.25">
      <c r="A283" s="27"/>
      <c r="B283" s="14"/>
      <c r="C283" s="12"/>
      <c r="D283" s="12"/>
      <c r="E283" s="12"/>
    </row>
    <row r="284" spans="1:5" ht="11.25">
      <c r="A284" s="27"/>
      <c r="B284" s="14"/>
      <c r="C284" s="12"/>
      <c r="D284" s="12"/>
      <c r="E284" s="12"/>
    </row>
    <row r="285" spans="1:5" ht="11.25">
      <c r="A285" s="27"/>
      <c r="B285" s="14"/>
      <c r="C285" s="12"/>
      <c r="D285" s="12"/>
      <c r="E285" s="12"/>
    </row>
    <row r="286" spans="1:5" ht="11.25">
      <c r="A286" s="27"/>
      <c r="B286" s="14"/>
      <c r="C286" s="12"/>
      <c r="D286" s="12"/>
      <c r="E286" s="12"/>
    </row>
    <row r="287" spans="1:5" ht="11.25">
      <c r="A287" s="27"/>
      <c r="B287" s="14"/>
      <c r="C287" s="12"/>
      <c r="D287" s="12"/>
      <c r="E287" s="12"/>
    </row>
    <row r="288" spans="1:5" ht="11.25">
      <c r="A288" s="27"/>
      <c r="B288" s="14"/>
      <c r="C288" s="12"/>
      <c r="D288" s="12"/>
      <c r="E288" s="12"/>
    </row>
    <row r="289" spans="1:5" ht="11.25">
      <c r="A289" s="27"/>
      <c r="B289" s="14"/>
      <c r="C289" s="12"/>
      <c r="D289" s="12"/>
      <c r="E289" s="12"/>
    </row>
    <row r="290" spans="1:5" ht="11.25">
      <c r="A290" s="27"/>
      <c r="B290" s="14"/>
      <c r="C290" s="12"/>
      <c r="D290" s="12"/>
      <c r="E290" s="12"/>
    </row>
    <row r="291" spans="1:5" ht="11.25">
      <c r="A291" s="27"/>
      <c r="B291" s="14"/>
      <c r="C291" s="12"/>
      <c r="D291" s="12"/>
      <c r="E291" s="12"/>
    </row>
    <row r="292" spans="1:5" ht="11.25">
      <c r="A292" s="27"/>
      <c r="B292" s="14"/>
      <c r="C292" s="12"/>
      <c r="D292" s="12"/>
      <c r="E292" s="12"/>
    </row>
    <row r="293" spans="1:5" ht="11.25">
      <c r="A293" s="27"/>
      <c r="B293" s="14"/>
      <c r="C293" s="12"/>
      <c r="D293" s="12"/>
      <c r="E293" s="12"/>
    </row>
    <row r="294" spans="1:5" ht="11.25">
      <c r="A294" s="27"/>
      <c r="B294" s="14"/>
      <c r="C294" s="12"/>
      <c r="D294" s="12"/>
      <c r="E294" s="12"/>
    </row>
    <row r="295" spans="1:5" ht="11.25">
      <c r="A295" s="27"/>
      <c r="B295" s="14"/>
      <c r="C295" s="12"/>
      <c r="D295" s="12"/>
      <c r="E295" s="12"/>
    </row>
    <row r="296" spans="1:5" ht="11.25">
      <c r="A296" s="27"/>
      <c r="B296" s="14"/>
      <c r="C296" s="12"/>
      <c r="D296" s="12"/>
      <c r="E296" s="12"/>
    </row>
    <row r="297" spans="1:5" ht="11.25">
      <c r="A297" s="27"/>
      <c r="B297" s="14"/>
      <c r="C297" s="12"/>
      <c r="D297" s="12"/>
      <c r="E297" s="12"/>
    </row>
    <row r="298" spans="1:5" ht="11.25">
      <c r="A298" s="27"/>
      <c r="B298" s="14"/>
      <c r="C298" s="12"/>
      <c r="D298" s="12"/>
      <c r="E298" s="12"/>
    </row>
    <row r="299" spans="1:5" ht="11.25">
      <c r="A299" s="27"/>
      <c r="B299" s="14"/>
      <c r="C299" s="12"/>
      <c r="D299" s="12"/>
      <c r="E299" s="12"/>
    </row>
    <row r="300" spans="1:5" ht="11.25">
      <c r="A300" s="27"/>
      <c r="B300" s="14"/>
      <c r="C300" s="12"/>
      <c r="D300" s="12"/>
      <c r="E300" s="12"/>
    </row>
    <row r="301" spans="1:5" ht="11.25">
      <c r="A301" s="7"/>
      <c r="B301" s="19"/>
      <c r="C301" s="22"/>
      <c r="D301" s="13"/>
      <c r="E301" s="13"/>
    </row>
    <row r="302" spans="1:5" ht="11.25">
      <c r="A302" s="7"/>
      <c r="B302" s="19"/>
      <c r="C302" s="22"/>
      <c r="D302" s="13"/>
      <c r="E302" s="13"/>
    </row>
    <row r="303" spans="1:5" ht="11.25">
      <c r="A303" s="7"/>
      <c r="B303" s="19"/>
      <c r="C303" s="22"/>
      <c r="D303" s="13"/>
      <c r="E303" s="13"/>
    </row>
    <row r="304" spans="1:5" ht="11.25">
      <c r="A304" s="7"/>
      <c r="B304" s="19"/>
      <c r="C304" s="22"/>
      <c r="D304" s="13"/>
      <c r="E304" s="13"/>
    </row>
    <row r="305" spans="1:5" ht="11.25">
      <c r="A305" s="7"/>
      <c r="B305" s="19"/>
      <c r="C305" s="22"/>
      <c r="D305" s="13"/>
      <c r="E305" s="13"/>
    </row>
    <row r="306" spans="1:5" ht="11.25">
      <c r="A306" s="7"/>
      <c r="B306" s="19"/>
      <c r="C306" s="22"/>
      <c r="D306" s="13"/>
      <c r="E306" s="13"/>
    </row>
    <row r="307" spans="2:10" ht="11.25">
      <c r="B307" s="20"/>
      <c r="D307" s="2"/>
      <c r="E307" s="2"/>
      <c r="F307" s="28"/>
      <c r="G307" s="35"/>
      <c r="H307" s="29"/>
      <c r="I307" s="31"/>
      <c r="J307" s="31"/>
    </row>
    <row r="312" ht="11.25">
      <c r="G312" s="33"/>
    </row>
    <row r="314" ht="11.25">
      <c r="G314" s="33"/>
    </row>
    <row r="320" ht="11.25">
      <c r="G320" s="33"/>
    </row>
    <row r="334" ht="11.25">
      <c r="G334" s="33"/>
    </row>
    <row r="336" ht="11.25">
      <c r="G336" s="33"/>
    </row>
    <row r="337" ht="11.25">
      <c r="G337" s="33"/>
    </row>
    <row r="339" ht="11.25">
      <c r="G339" s="33"/>
    </row>
    <row r="345" ht="11.25">
      <c r="G345" s="33"/>
    </row>
    <row r="354" ht="11.25">
      <c r="G354" s="33"/>
    </row>
    <row r="357" ht="11.25">
      <c r="G357" s="33"/>
    </row>
    <row r="358" ht="11.25">
      <c r="G358" s="33"/>
    </row>
    <row r="360" ht="11.25">
      <c r="G360" s="33"/>
    </row>
    <row r="361" ht="11.25">
      <c r="G361" s="33"/>
    </row>
    <row r="362" ht="11.25">
      <c r="G362" s="33"/>
    </row>
    <row r="364" ht="11.25">
      <c r="G364" s="33"/>
    </row>
    <row r="366" ht="11.25">
      <c r="G366" s="33"/>
    </row>
    <row r="369" ht="11.25">
      <c r="G369" s="33"/>
    </row>
    <row r="371" ht="11.25">
      <c r="G371" s="33"/>
    </row>
    <row r="372" ht="11.25">
      <c r="G372" s="33"/>
    </row>
    <row r="380" ht="11.25">
      <c r="G380" s="33"/>
    </row>
    <row r="381" ht="11.25">
      <c r="G381" s="33"/>
    </row>
    <row r="382" spans="1:13" ht="11.25">
      <c r="A382" s="7"/>
      <c r="B382" s="19"/>
      <c r="C382" s="22"/>
      <c r="D382" s="13"/>
      <c r="E382" s="13"/>
      <c r="F382" s="15"/>
      <c r="M382" s="13"/>
    </row>
    <row r="384" ht="11.25">
      <c r="G384" s="33"/>
    </row>
    <row r="385" ht="11.25">
      <c r="G385" s="33"/>
    </row>
    <row r="386" ht="11.25">
      <c r="G386" s="33"/>
    </row>
    <row r="387" ht="11.25">
      <c r="G387" s="33"/>
    </row>
    <row r="389" ht="11.25">
      <c r="G389" s="33"/>
    </row>
    <row r="390" ht="11.25">
      <c r="G390" s="33"/>
    </row>
    <row r="393" ht="11.25">
      <c r="G393" s="33"/>
    </row>
    <row r="395" ht="11.25">
      <c r="G395" s="33"/>
    </row>
    <row r="396" ht="11.25">
      <c r="G396" s="33"/>
    </row>
    <row r="397" ht="11.25">
      <c r="G397" s="33"/>
    </row>
    <row r="400" ht="11.25">
      <c r="G400" s="33"/>
    </row>
  </sheetData>
  <sheetProtection/>
  <mergeCells count="1">
    <mergeCell ref="K1:N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Halden Skiklubb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Steinar Mjølnerød</dc:creator>
  <cp:keywords/>
  <dc:description/>
  <cp:lastModifiedBy>Marius</cp:lastModifiedBy>
  <dcterms:created xsi:type="dcterms:W3CDTF">2009-05-26T08:51:33Z</dcterms:created>
  <dcterms:modified xsi:type="dcterms:W3CDTF">2013-06-19T22:48:36Z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